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1720" windowHeight="12330"/>
  </bookViews>
  <sheets>
    <sheet name="70 " sheetId="4" r:id="rId1"/>
  </sheets>
  <definedNames>
    <definedName name="_xlnm.Print_Area" localSheetId="0">'70 '!$A$1:$U$160</definedName>
  </definedNames>
  <calcPr calcId="125725" refMode="R1C1"/>
</workbook>
</file>

<file path=xl/calcChain.xml><?xml version="1.0" encoding="utf-8"?>
<calcChain xmlns="http://schemas.openxmlformats.org/spreadsheetml/2006/main">
  <c r="H148" i="4"/>
  <c r="I148"/>
  <c r="J148"/>
  <c r="K148"/>
  <c r="L148"/>
  <c r="M148"/>
  <c r="N148"/>
  <c r="O148"/>
  <c r="P148"/>
  <c r="Q148"/>
  <c r="R148"/>
  <c r="G148"/>
  <c r="H119" l="1"/>
  <c r="I119"/>
  <c r="J119"/>
  <c r="K119"/>
  <c r="L119"/>
  <c r="M119"/>
  <c r="N119"/>
  <c r="O119"/>
  <c r="P119"/>
  <c r="Q119"/>
  <c r="R119"/>
  <c r="G119"/>
  <c r="H91"/>
  <c r="I91"/>
  <c r="J91"/>
  <c r="K91"/>
  <c r="L91"/>
  <c r="M91"/>
  <c r="N91"/>
  <c r="O91"/>
  <c r="P91"/>
  <c r="Q91"/>
  <c r="R91"/>
  <c r="G91"/>
  <c r="H35"/>
  <c r="I35"/>
  <c r="J35"/>
  <c r="K35"/>
  <c r="L35"/>
  <c r="M35"/>
  <c r="N35"/>
  <c r="O35"/>
  <c r="P35"/>
  <c r="Q35"/>
  <c r="R35"/>
  <c r="G35"/>
  <c r="H157" l="1"/>
  <c r="I157"/>
  <c r="J157"/>
  <c r="K157"/>
  <c r="L157"/>
  <c r="M157"/>
  <c r="N157"/>
  <c r="O157"/>
  <c r="P157"/>
  <c r="Q157"/>
  <c r="R157"/>
  <c r="G157"/>
  <c r="H139"/>
  <c r="I139"/>
  <c r="J139"/>
  <c r="K139"/>
  <c r="L139"/>
  <c r="M139"/>
  <c r="N139"/>
  <c r="O139"/>
  <c r="P139"/>
  <c r="Q139"/>
  <c r="R139"/>
  <c r="G139"/>
  <c r="H128"/>
  <c r="I128"/>
  <c r="J128"/>
  <c r="K128"/>
  <c r="L128"/>
  <c r="M128"/>
  <c r="N128"/>
  <c r="O128"/>
  <c r="P128"/>
  <c r="Q128"/>
  <c r="R128"/>
  <c r="G128"/>
  <c r="H110"/>
  <c r="I110"/>
  <c r="J110"/>
  <c r="K110"/>
  <c r="L110"/>
  <c r="M110"/>
  <c r="N110"/>
  <c r="O110"/>
  <c r="P110"/>
  <c r="Q110"/>
  <c r="R110"/>
  <c r="G110"/>
  <c r="H99"/>
  <c r="I99"/>
  <c r="J99"/>
  <c r="K99"/>
  <c r="L99"/>
  <c r="M99"/>
  <c r="N99"/>
  <c r="O99"/>
  <c r="P99"/>
  <c r="Q99"/>
  <c r="R99"/>
  <c r="G99"/>
  <c r="H83"/>
  <c r="I83"/>
  <c r="J83"/>
  <c r="K83"/>
  <c r="L83"/>
  <c r="M83"/>
  <c r="N83"/>
  <c r="O83"/>
  <c r="P83"/>
  <c r="Q83"/>
  <c r="R83"/>
  <c r="H74"/>
  <c r="I74"/>
  <c r="J74"/>
  <c r="K74"/>
  <c r="L74"/>
  <c r="M74"/>
  <c r="N74"/>
  <c r="O74"/>
  <c r="P74"/>
  <c r="Q74"/>
  <c r="R74"/>
  <c r="G74"/>
  <c r="H51"/>
  <c r="I51"/>
  <c r="J51"/>
  <c r="K51"/>
  <c r="L51"/>
  <c r="M51"/>
  <c r="N51"/>
  <c r="O51"/>
  <c r="P51"/>
  <c r="Q51"/>
  <c r="R51"/>
  <c r="G51"/>
  <c r="H9" l="1"/>
  <c r="I9"/>
  <c r="J9"/>
  <c r="K9"/>
  <c r="L9"/>
  <c r="M9"/>
  <c r="N9"/>
  <c r="O9"/>
  <c r="P9"/>
  <c r="Q9"/>
  <c r="R9"/>
  <c r="H97"/>
  <c r="I97"/>
  <c r="J97"/>
  <c r="M97"/>
  <c r="G97"/>
  <c r="H155" l="1"/>
  <c r="I155"/>
  <c r="J155"/>
  <c r="K155"/>
  <c r="L155"/>
  <c r="M155"/>
  <c r="N155"/>
  <c r="O155"/>
  <c r="P155"/>
  <c r="Q155"/>
  <c r="R155"/>
  <c r="G155"/>
  <c r="H59"/>
  <c r="I59"/>
  <c r="J59"/>
  <c r="K59"/>
  <c r="L59"/>
  <c r="M59"/>
  <c r="N59"/>
  <c r="O59"/>
  <c r="P59"/>
  <c r="Q59"/>
  <c r="R59"/>
  <c r="G59"/>
  <c r="H42"/>
  <c r="I42"/>
  <c r="J42"/>
  <c r="K42"/>
  <c r="L42"/>
  <c r="M42"/>
  <c r="N42"/>
  <c r="O42"/>
  <c r="P42"/>
  <c r="Q42"/>
  <c r="R42"/>
  <c r="G42"/>
  <c r="H17"/>
  <c r="I17"/>
  <c r="J17"/>
  <c r="K17"/>
  <c r="L17"/>
  <c r="M17"/>
  <c r="N17"/>
  <c r="O17"/>
  <c r="P17"/>
  <c r="Q17"/>
  <c r="R17"/>
  <c r="G17"/>
  <c r="R96"/>
  <c r="R97" s="1"/>
  <c r="Q96"/>
  <c r="Q97" s="1"/>
  <c r="P96"/>
  <c r="P97" s="1"/>
  <c r="O96"/>
  <c r="O97" s="1"/>
  <c r="N96"/>
  <c r="N97" s="1"/>
  <c r="L96"/>
  <c r="L97" s="1"/>
  <c r="K96"/>
  <c r="K97" s="1"/>
  <c r="H66" l="1"/>
  <c r="I66"/>
  <c r="J66"/>
  <c r="K66"/>
  <c r="L66"/>
  <c r="M66"/>
  <c r="N66"/>
  <c r="O66"/>
  <c r="P66"/>
  <c r="Q66"/>
  <c r="R66"/>
  <c r="H62"/>
  <c r="I62"/>
  <c r="J62"/>
  <c r="K62"/>
  <c r="L62"/>
  <c r="M62"/>
  <c r="N62"/>
  <c r="O62"/>
  <c r="P62"/>
  <c r="Q62"/>
  <c r="R62"/>
  <c r="H38"/>
  <c r="I38"/>
  <c r="J38"/>
  <c r="K38"/>
  <c r="L38"/>
  <c r="M38"/>
  <c r="N38"/>
  <c r="O38"/>
  <c r="P38"/>
  <c r="Q38"/>
  <c r="R38"/>
  <c r="G38"/>
  <c r="H113" l="1"/>
  <c r="I113"/>
  <c r="J113"/>
  <c r="K113"/>
  <c r="L113"/>
  <c r="M113"/>
  <c r="N113"/>
  <c r="O113"/>
  <c r="P113"/>
  <c r="Q113"/>
  <c r="R113"/>
  <c r="G113"/>
  <c r="H86"/>
  <c r="I86"/>
  <c r="J86"/>
  <c r="K86"/>
  <c r="L86"/>
  <c r="M86"/>
  <c r="N86"/>
  <c r="O86"/>
  <c r="P86"/>
  <c r="Q86"/>
  <c r="R86"/>
  <c r="G86"/>
  <c r="G62"/>
  <c r="H12"/>
  <c r="I12"/>
  <c r="J12"/>
  <c r="K12"/>
  <c r="L12"/>
  <c r="M12"/>
  <c r="N12"/>
  <c r="O12"/>
  <c r="P12"/>
  <c r="Q12"/>
  <c r="R12"/>
  <c r="G12"/>
  <c r="G83" l="1"/>
  <c r="G26"/>
  <c r="G9"/>
  <c r="R151" l="1"/>
  <c r="Q151"/>
  <c r="P151"/>
  <c r="O151"/>
  <c r="N151"/>
  <c r="M151"/>
  <c r="L151"/>
  <c r="K151"/>
  <c r="J151"/>
  <c r="I151"/>
  <c r="H151"/>
  <c r="G151"/>
  <c r="R142"/>
  <c r="Q142"/>
  <c r="P142"/>
  <c r="O142"/>
  <c r="N142"/>
  <c r="M142"/>
  <c r="L142"/>
  <c r="K142"/>
  <c r="J142"/>
  <c r="I142"/>
  <c r="H142"/>
  <c r="G142"/>
  <c r="R126"/>
  <c r="Q126"/>
  <c r="P126"/>
  <c r="O126"/>
  <c r="N126"/>
  <c r="L126"/>
  <c r="K126"/>
  <c r="J126"/>
  <c r="I126"/>
  <c r="G126"/>
  <c r="R123"/>
  <c r="Q123"/>
  <c r="P123"/>
  <c r="O123"/>
  <c r="N123"/>
  <c r="M123"/>
  <c r="M129" s="1"/>
  <c r="L123"/>
  <c r="K123"/>
  <c r="J123"/>
  <c r="I123"/>
  <c r="H123"/>
  <c r="H129" s="1"/>
  <c r="G123"/>
  <c r="R94"/>
  <c r="Q94"/>
  <c r="P94"/>
  <c r="P100" s="1"/>
  <c r="O94"/>
  <c r="N94"/>
  <c r="M94"/>
  <c r="L94"/>
  <c r="L100" s="1"/>
  <c r="K94"/>
  <c r="J94"/>
  <c r="I94"/>
  <c r="H94"/>
  <c r="H100" s="1"/>
  <c r="G94"/>
  <c r="R72"/>
  <c r="Q72"/>
  <c r="P72"/>
  <c r="O72"/>
  <c r="N72"/>
  <c r="L72"/>
  <c r="K72"/>
  <c r="J72"/>
  <c r="I72"/>
  <c r="G72"/>
  <c r="R69"/>
  <c r="Q69"/>
  <c r="P69"/>
  <c r="O69"/>
  <c r="N69"/>
  <c r="M69"/>
  <c r="M75" s="1"/>
  <c r="L69"/>
  <c r="K69"/>
  <c r="J69"/>
  <c r="I69"/>
  <c r="H69"/>
  <c r="H75" s="1"/>
  <c r="G69"/>
  <c r="G66"/>
  <c r="R49"/>
  <c r="Q49"/>
  <c r="P49"/>
  <c r="O49"/>
  <c r="N49"/>
  <c r="M49"/>
  <c r="L49"/>
  <c r="K49"/>
  <c r="J49"/>
  <c r="I49"/>
  <c r="H49"/>
  <c r="G49"/>
  <c r="R46"/>
  <c r="Q46"/>
  <c r="P46"/>
  <c r="O46"/>
  <c r="N46"/>
  <c r="M46"/>
  <c r="L46"/>
  <c r="K46"/>
  <c r="J46"/>
  <c r="I46"/>
  <c r="H46"/>
  <c r="G46"/>
  <c r="K26"/>
  <c r="N26"/>
  <c r="O26"/>
  <c r="P26"/>
  <c r="Q26"/>
  <c r="R26"/>
  <c r="J26"/>
  <c r="I26"/>
  <c r="H26"/>
  <c r="R24"/>
  <c r="Q24"/>
  <c r="P24"/>
  <c r="O24"/>
  <c r="N24"/>
  <c r="M24"/>
  <c r="L24"/>
  <c r="K24"/>
  <c r="J24"/>
  <c r="I24"/>
  <c r="H24"/>
  <c r="G24"/>
  <c r="P129" l="1"/>
  <c r="L75"/>
  <c r="Q75"/>
  <c r="J129"/>
  <c r="J130" s="1"/>
  <c r="L129"/>
  <c r="O129"/>
  <c r="G158"/>
  <c r="H52"/>
  <c r="Q21"/>
  <c r="Q28" s="1"/>
  <c r="Q100"/>
  <c r="O158"/>
  <c r="I52"/>
  <c r="M52"/>
  <c r="Q52"/>
  <c r="I75"/>
  <c r="N75"/>
  <c r="R75"/>
  <c r="J21"/>
  <c r="J28" s="1"/>
  <c r="J29" s="1"/>
  <c r="J100"/>
  <c r="J101" s="1"/>
  <c r="N21"/>
  <c r="N28" s="1"/>
  <c r="N100"/>
  <c r="R21"/>
  <c r="R28" s="1"/>
  <c r="R100"/>
  <c r="K129"/>
  <c r="H158"/>
  <c r="L158"/>
  <c r="P158"/>
  <c r="L52"/>
  <c r="G75"/>
  <c r="J52"/>
  <c r="J53" s="1"/>
  <c r="N52"/>
  <c r="R52"/>
  <c r="J75"/>
  <c r="J76" s="1"/>
  <c r="O75"/>
  <c r="G21"/>
  <c r="G28" s="1"/>
  <c r="G100"/>
  <c r="K21"/>
  <c r="K28" s="1"/>
  <c r="K100"/>
  <c r="O21"/>
  <c r="O28" s="1"/>
  <c r="O100"/>
  <c r="G129"/>
  <c r="Q129"/>
  <c r="I158"/>
  <c r="M158"/>
  <c r="Q158"/>
  <c r="P52"/>
  <c r="I21"/>
  <c r="I28" s="1"/>
  <c r="I100"/>
  <c r="M21"/>
  <c r="M28" s="1"/>
  <c r="M100"/>
  <c r="K158"/>
  <c r="G52"/>
  <c r="K52"/>
  <c r="O52"/>
  <c r="K75"/>
  <c r="P75"/>
  <c r="I129"/>
  <c r="N129"/>
  <c r="R129"/>
  <c r="J158"/>
  <c r="J159" s="1"/>
  <c r="N158"/>
  <c r="R158"/>
  <c r="L21"/>
  <c r="L28" s="1"/>
  <c r="P21"/>
  <c r="P28" s="1"/>
  <c r="H21"/>
  <c r="H28" s="1"/>
</calcChain>
</file>

<file path=xl/sharedStrings.xml><?xml version="1.0" encoding="utf-8"?>
<sst xmlns="http://schemas.openxmlformats.org/spreadsheetml/2006/main" count="144" uniqueCount="100">
  <si>
    <t>Наименование  блюд</t>
  </si>
  <si>
    <t>выход</t>
  </si>
  <si>
    <t>стоимость</t>
  </si>
  <si>
    <t>ГАРНИРЫ</t>
  </si>
  <si>
    <t>НАПИТКИ</t>
  </si>
  <si>
    <t>Хлеб сельский / хлеб белый</t>
  </si>
  <si>
    <t>Итого-</t>
  </si>
  <si>
    <t>белки</t>
  </si>
  <si>
    <t>жиры</t>
  </si>
  <si>
    <t>углеводы</t>
  </si>
  <si>
    <t>ККАЛ</t>
  </si>
  <si>
    <t>180/5</t>
  </si>
  <si>
    <t>150/25</t>
  </si>
  <si>
    <t>100/5</t>
  </si>
  <si>
    <t>В1</t>
  </si>
  <si>
    <t>С</t>
  </si>
  <si>
    <t>А</t>
  </si>
  <si>
    <t>Е</t>
  </si>
  <si>
    <t>Са</t>
  </si>
  <si>
    <t>Р</t>
  </si>
  <si>
    <t>Мg</t>
  </si>
  <si>
    <t>Fe</t>
  </si>
  <si>
    <t>Фрукты (апельсины, яблоки)</t>
  </si>
  <si>
    <t>ПЕРВОЕ БЛЮДО</t>
  </si>
  <si>
    <t>ХОЛОДНЫЕ  ЗАКУСКИ (на выбор)</t>
  </si>
  <si>
    <t>Сок фрутовый (разливной)</t>
  </si>
  <si>
    <t>ВТОРЫЕ  БЛЮДА (на выбор)</t>
  </si>
  <si>
    <t>ГАРНИР</t>
  </si>
  <si>
    <t>НАПИТОК</t>
  </si>
  <si>
    <t>Салат из свежих огурцов с маслом растительным</t>
  </si>
  <si>
    <t xml:space="preserve">ПЕРВОЕ БЛЮДО </t>
  </si>
  <si>
    <t>Курочка запеченная</t>
  </si>
  <si>
    <t>200/15</t>
  </si>
  <si>
    <t>1-ий день (понедельник)</t>
  </si>
  <si>
    <t>2-ой день (вторник)</t>
  </si>
  <si>
    <t>3-ий день (среда)</t>
  </si>
  <si>
    <t>4-ый день (четверг)</t>
  </si>
  <si>
    <t>5-ый день (пятница)</t>
  </si>
  <si>
    <t>6- ой день   (суббота)</t>
  </si>
  <si>
    <t>150/5</t>
  </si>
  <si>
    <t>Суфле из творога со сгущ.молоком</t>
  </si>
  <si>
    <t>Блины п/ф со сгущенным молоком</t>
  </si>
  <si>
    <t>2 шт/90/30</t>
  </si>
  <si>
    <t>35/15/10</t>
  </si>
  <si>
    <t>Биточки "Солнышко"</t>
  </si>
  <si>
    <t>Сыр (порциями)</t>
  </si>
  <si>
    <t>Суп-гуляш "Венгерский"</t>
  </si>
  <si>
    <t>250/15</t>
  </si>
  <si>
    <t>Бутерброд с сыром с маслом сливочным</t>
  </si>
  <si>
    <t>Бифштекс из говядины</t>
  </si>
  <si>
    <t>Рагу овощное с куриными грудками</t>
  </si>
  <si>
    <t>50/200</t>
  </si>
  <si>
    <t>Азу по-татарски</t>
  </si>
  <si>
    <t>Чай с шиповником и сахаром</t>
  </si>
  <si>
    <t>Булочка "Янтарная" с творогом</t>
  </si>
  <si>
    <t>100/3</t>
  </si>
  <si>
    <t>Минтай запеченный с сыром</t>
  </si>
  <si>
    <t>90/5</t>
  </si>
  <si>
    <t>Напиток из замороженных ягод (клюква или черная смородина)</t>
  </si>
  <si>
    <t>Напиток из сухофруктов</t>
  </si>
  <si>
    <t>180/3</t>
  </si>
  <si>
    <t>Суп картофельный  с горохом</t>
  </si>
  <si>
    <t>Борщ со св. капустой, картофелем, сметаной</t>
  </si>
  <si>
    <t>250/5</t>
  </si>
  <si>
    <t>Помидоры свежие порционно</t>
  </si>
  <si>
    <t>Суп - лапша домашняя с картофелем</t>
  </si>
  <si>
    <t>4 шт/144/4</t>
  </si>
  <si>
    <t>Филе минтая под овощной шапкой с сыром</t>
  </si>
  <si>
    <t>80 (65/10/5)</t>
  </si>
  <si>
    <t>Чай черный с сахаром</t>
  </si>
  <si>
    <t>Салат из свежих огурцов, помидоров с маслом растительным</t>
  </si>
  <si>
    <t>Лазанья с куриными грудками с соусом бешамель</t>
  </si>
  <si>
    <t>170/5</t>
  </si>
  <si>
    <t>Напиток лимонный</t>
  </si>
  <si>
    <t xml:space="preserve">Пирожное песочное с яблоком </t>
  </si>
  <si>
    <t xml:space="preserve">Шарлотка с яблоками </t>
  </si>
  <si>
    <t>Суп картофельный с клецками</t>
  </si>
  <si>
    <t>Котлеты "Здоровье"</t>
  </si>
  <si>
    <t>Пюре картофельное с маслом сливочным на полив</t>
  </si>
  <si>
    <t>Макароны отварные (рожки) с маслом растительным</t>
  </si>
  <si>
    <t>Салат из квашенной капусты (без лука)</t>
  </si>
  <si>
    <t>ГАРНИРЫ (на выбор)</t>
  </si>
  <si>
    <t>НАПИТОК (на выбор)</t>
  </si>
  <si>
    <t>Лапша гречневая "Соба" с маслом сливочным на полив</t>
  </si>
  <si>
    <t>20/20</t>
  </si>
  <si>
    <t>Запеканка картофельная с мясом с маслом сливочным на полив</t>
  </si>
  <si>
    <t>Каша гречневая рассыпчатая с маслом сливочным на полив</t>
  </si>
  <si>
    <t>ХОЛОДНАЯ  ЗАКУСКА ИЛИ КОНДИТЕРСКИЕ ИЗДЕЛИЯ  (на выбор)</t>
  </si>
  <si>
    <t>ХОЛОДНАЯ  ЗАКУСКА ИЛИ МУЧНОЕ ИЗДЕЛИЕ (на выбор)</t>
  </si>
  <si>
    <t>Гороховая каша с маслом сливочным на полив</t>
  </si>
  <si>
    <t xml:space="preserve"> Тефтели паровые со сливочным маслом на полив</t>
  </si>
  <si>
    <t>Каша рисовая с маслом сливочным на полив</t>
  </si>
  <si>
    <t>Рассольник ленинградский с картофелем, со сметаной</t>
  </si>
  <si>
    <t>Хинкали из говядины п/ф с маслом сливочным на полив</t>
  </si>
  <si>
    <t>Каша пшенная  с маслом сливочным на полив</t>
  </si>
  <si>
    <t xml:space="preserve">Элеш с курицей </t>
  </si>
  <si>
    <t>ВТОРЫЕ  БЛЮДА ИЛИ МУЧНОЕ ИЗДЕЛИЕ (на выбор)</t>
  </si>
  <si>
    <t>Сельдь (филе) с маслом растительным</t>
  </si>
  <si>
    <t>25/5</t>
  </si>
  <si>
    <t>Примерное меню в осенне-зимний период для учащихся общеобразовательных организаций г. Нижнекамска  с 12 лет и старше на 2 полугодие 2020г.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</si>
</sst>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;[Red]0.00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2" fillId="0" borderId="0"/>
  </cellStyleXfs>
  <cellXfs count="74">
    <xf numFmtId="0" fontId="0" fillId="0" borderId="0" xfId="0"/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left"/>
    </xf>
    <xf numFmtId="2" fontId="3" fillId="0" borderId="0" xfId="3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8" fillId="0" borderId="0" xfId="0" applyFont="1" applyFill="1"/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left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/>
    </xf>
    <xf numFmtId="165" fontId="4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8" fillId="0" borderId="0" xfId="0" applyFont="1" applyFill="1" applyBorder="1"/>
    <xf numFmtId="2" fontId="4" fillId="0" borderId="0" xfId="0" applyNumberFormat="1" applyFont="1" applyFill="1" applyAlignment="1">
      <alignment horizontal="left" vertical="center"/>
    </xf>
    <xf numFmtId="2" fontId="3" fillId="0" borderId="0" xfId="2" applyNumberFormat="1" applyFont="1" applyFill="1" applyAlignment="1">
      <alignment horizontal="center" vertical="center"/>
    </xf>
    <xf numFmtId="2" fontId="1" fillId="0" borderId="0" xfId="2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9" fontId="4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left" vertical="center"/>
    </xf>
    <xf numFmtId="2" fontId="7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63"/>
  <sheetViews>
    <sheetView tabSelected="1" view="pageBreakPreview" zoomScale="69" zoomScaleNormal="100" zoomScaleSheetLayoutView="69" workbookViewId="0">
      <selection activeCell="W3" sqref="W3"/>
    </sheetView>
  </sheetViews>
  <sheetFormatPr defaultRowHeight="15.75"/>
  <cols>
    <col min="1" max="3" width="9.140625" style="26"/>
    <col min="4" max="4" width="31.7109375" style="26" customWidth="1"/>
    <col min="5" max="5" width="10.28515625" style="27" customWidth="1"/>
    <col min="6" max="6" width="12.7109375" style="27" customWidth="1"/>
    <col min="7" max="7" width="7.7109375" style="28" customWidth="1"/>
    <col min="8" max="8" width="7.85546875" style="28" customWidth="1"/>
    <col min="9" max="9" width="11.85546875" style="28" customWidth="1"/>
    <col min="10" max="10" width="9.85546875" style="28" customWidth="1"/>
    <col min="11" max="11" width="8.42578125" style="28" customWidth="1"/>
    <col min="12" max="12" width="7.5703125" style="28" customWidth="1"/>
    <col min="13" max="13" width="8.42578125" style="28" customWidth="1"/>
    <col min="14" max="14" width="7.5703125" style="28" customWidth="1"/>
    <col min="15" max="15" width="9.7109375" style="28" customWidth="1"/>
    <col min="16" max="16" width="9.140625" style="28" customWidth="1"/>
    <col min="17" max="17" width="9.5703125" style="28" customWidth="1"/>
    <col min="18" max="18" width="10.85546875" style="28" customWidth="1"/>
    <col min="19" max="19" width="9.140625" style="25"/>
    <col min="20" max="16384" width="9.140625" style="26"/>
  </cols>
  <sheetData>
    <row r="1" spans="1:19" ht="15" customHeight="1">
      <c r="A1" s="69" t="s">
        <v>99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9" s="28" customFormat="1" ht="1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27"/>
    </row>
    <row r="3" spans="1:19">
      <c r="A3" s="70"/>
      <c r="B3" s="71"/>
      <c r="C3" s="71"/>
      <c r="D3" s="71"/>
      <c r="E3" s="71"/>
      <c r="F3" s="71"/>
      <c r="G3" s="71"/>
      <c r="H3" s="71"/>
      <c r="I3" s="71"/>
      <c r="J3" s="71"/>
    </row>
    <row r="4" spans="1:19">
      <c r="A4" s="29" t="s">
        <v>33</v>
      </c>
      <c r="B4" s="14"/>
      <c r="C4" s="14"/>
      <c r="D4" s="14"/>
      <c r="E4" s="6"/>
      <c r="F4" s="7"/>
      <c r="G4" s="22"/>
    </row>
    <row r="5" spans="1:19" ht="33" customHeight="1">
      <c r="A5" s="30" t="s">
        <v>0</v>
      </c>
      <c r="B5" s="23"/>
      <c r="C5" s="23"/>
      <c r="D5" s="23"/>
      <c r="E5" s="6" t="s">
        <v>1</v>
      </c>
      <c r="F5" s="58" t="s">
        <v>2</v>
      </c>
      <c r="G5" s="58" t="s">
        <v>7</v>
      </c>
      <c r="H5" s="58" t="s">
        <v>8</v>
      </c>
      <c r="I5" s="58" t="s">
        <v>9</v>
      </c>
      <c r="J5" s="58" t="s">
        <v>10</v>
      </c>
      <c r="K5" s="58" t="s">
        <v>14</v>
      </c>
      <c r="L5" s="58" t="s">
        <v>15</v>
      </c>
      <c r="M5" s="58" t="s">
        <v>16</v>
      </c>
      <c r="N5" s="58" t="s">
        <v>17</v>
      </c>
      <c r="O5" s="58" t="s">
        <v>18</v>
      </c>
      <c r="P5" s="58" t="s">
        <v>19</v>
      </c>
      <c r="Q5" s="58" t="s">
        <v>20</v>
      </c>
      <c r="R5" s="58" t="s">
        <v>21</v>
      </c>
    </row>
    <row r="6" spans="1:19">
      <c r="A6" s="14"/>
      <c r="B6" s="23" t="s">
        <v>24</v>
      </c>
      <c r="C6" s="14"/>
      <c r="D6" s="14"/>
      <c r="E6" s="6"/>
      <c r="F6" s="6"/>
      <c r="G6" s="22"/>
      <c r="H6" s="22"/>
      <c r="I6" s="22"/>
      <c r="J6" s="22"/>
    </row>
    <row r="7" spans="1:19" s="33" customFormat="1" ht="18.75" customHeight="1">
      <c r="A7" s="9" t="s">
        <v>22</v>
      </c>
      <c r="B7" s="31"/>
      <c r="C7" s="31"/>
      <c r="D7" s="31"/>
      <c r="E7" s="10">
        <v>120</v>
      </c>
      <c r="F7" s="11"/>
      <c r="G7" s="11">
        <v>0.48</v>
      </c>
      <c r="H7" s="11">
        <v>0.48</v>
      </c>
      <c r="I7" s="11">
        <v>11.76</v>
      </c>
      <c r="J7" s="11">
        <v>56</v>
      </c>
      <c r="K7" s="32">
        <v>0.04</v>
      </c>
      <c r="L7" s="32">
        <v>12</v>
      </c>
      <c r="M7" s="32"/>
      <c r="N7" s="32">
        <v>0.24</v>
      </c>
      <c r="O7" s="32">
        <v>19.2</v>
      </c>
      <c r="P7" s="32">
        <v>13.2</v>
      </c>
      <c r="Q7" s="32">
        <v>10.8</v>
      </c>
      <c r="R7" s="32">
        <v>2.64</v>
      </c>
      <c r="S7" s="31"/>
    </row>
    <row r="8" spans="1:19" s="33" customFormat="1">
      <c r="A8" s="67" t="s">
        <v>64</v>
      </c>
      <c r="B8" s="67"/>
      <c r="C8" s="67"/>
      <c r="D8" s="67"/>
      <c r="E8" s="10">
        <v>50</v>
      </c>
      <c r="F8" s="11"/>
      <c r="G8" s="11">
        <v>0.49</v>
      </c>
      <c r="H8" s="11">
        <v>0.09</v>
      </c>
      <c r="I8" s="11">
        <v>1.71</v>
      </c>
      <c r="J8" s="11">
        <v>11</v>
      </c>
      <c r="K8" s="11">
        <v>0.04</v>
      </c>
      <c r="L8" s="11">
        <v>15</v>
      </c>
      <c r="M8" s="11"/>
      <c r="N8" s="11">
        <v>0.42</v>
      </c>
      <c r="O8" s="11">
        <v>8.4</v>
      </c>
      <c r="P8" s="11">
        <v>15.6</v>
      </c>
      <c r="Q8" s="11">
        <v>12</v>
      </c>
      <c r="R8" s="11">
        <v>0.54</v>
      </c>
    </row>
    <row r="9" spans="1:19" ht="15.75" customHeight="1">
      <c r="A9" s="14"/>
      <c r="E9" s="10"/>
      <c r="F9" s="7"/>
      <c r="G9" s="20">
        <f>SUM(G7:G8)/2</f>
        <v>0.48499999999999999</v>
      </c>
      <c r="H9" s="20">
        <f t="shared" ref="H9:R9" si="0">SUM(H7:H8)/2</f>
        <v>0.28499999999999998</v>
      </c>
      <c r="I9" s="20">
        <f t="shared" si="0"/>
        <v>6.7349999999999994</v>
      </c>
      <c r="J9" s="20">
        <f t="shared" si="0"/>
        <v>33.5</v>
      </c>
      <c r="K9" s="20">
        <f t="shared" si="0"/>
        <v>0.04</v>
      </c>
      <c r="L9" s="20">
        <f t="shared" si="0"/>
        <v>13.5</v>
      </c>
      <c r="M9" s="20">
        <f t="shared" si="0"/>
        <v>0</v>
      </c>
      <c r="N9" s="20">
        <f t="shared" si="0"/>
        <v>0.32999999999999996</v>
      </c>
      <c r="O9" s="20">
        <f t="shared" si="0"/>
        <v>13.8</v>
      </c>
      <c r="P9" s="20">
        <f t="shared" si="0"/>
        <v>14.399999999999999</v>
      </c>
      <c r="Q9" s="20">
        <f t="shared" si="0"/>
        <v>11.4</v>
      </c>
      <c r="R9" s="20">
        <f t="shared" si="0"/>
        <v>1.59</v>
      </c>
    </row>
    <row r="10" spans="1:19">
      <c r="A10" s="14"/>
      <c r="B10" s="23" t="s">
        <v>23</v>
      </c>
      <c r="C10" s="14"/>
      <c r="D10" s="14"/>
      <c r="E10" s="10"/>
      <c r="F10" s="11"/>
      <c r="G10" s="12"/>
      <c r="H10" s="12"/>
      <c r="I10" s="12"/>
      <c r="J10" s="12"/>
      <c r="K10" s="34"/>
      <c r="L10" s="34"/>
      <c r="M10" s="34"/>
      <c r="N10" s="34"/>
      <c r="O10" s="34"/>
      <c r="P10" s="34"/>
      <c r="Q10" s="34"/>
      <c r="R10" s="34"/>
    </row>
    <row r="11" spans="1:19" s="14" customFormat="1">
      <c r="A11" s="14" t="s">
        <v>92</v>
      </c>
      <c r="E11" s="3" t="s">
        <v>63</v>
      </c>
      <c r="F11" s="12"/>
      <c r="G11" s="12">
        <v>2.2799999999999998</v>
      </c>
      <c r="H11" s="12">
        <v>5</v>
      </c>
      <c r="I11" s="12">
        <v>15.6</v>
      </c>
      <c r="J11" s="12">
        <v>118</v>
      </c>
      <c r="K11" s="12">
        <v>0.08</v>
      </c>
      <c r="L11" s="12">
        <v>6.7</v>
      </c>
      <c r="M11" s="12">
        <v>21.8</v>
      </c>
      <c r="N11" s="12">
        <v>0.28000000000000003</v>
      </c>
      <c r="O11" s="12">
        <v>18.8</v>
      </c>
      <c r="P11" s="12">
        <v>65.3</v>
      </c>
      <c r="Q11" s="12">
        <v>22.7</v>
      </c>
      <c r="R11" s="12">
        <v>0.86</v>
      </c>
    </row>
    <row r="12" spans="1:19" ht="16.5" customHeight="1">
      <c r="A12" s="14"/>
      <c r="E12" s="10"/>
      <c r="F12" s="7"/>
      <c r="G12" s="20">
        <f>G11</f>
        <v>2.2799999999999998</v>
      </c>
      <c r="H12" s="20">
        <f t="shared" ref="H12:R12" si="1">H11</f>
        <v>5</v>
      </c>
      <c r="I12" s="20">
        <f t="shared" si="1"/>
        <v>15.6</v>
      </c>
      <c r="J12" s="20">
        <f t="shared" si="1"/>
        <v>118</v>
      </c>
      <c r="K12" s="20">
        <f t="shared" si="1"/>
        <v>0.08</v>
      </c>
      <c r="L12" s="20">
        <f t="shared" si="1"/>
        <v>6.7</v>
      </c>
      <c r="M12" s="20">
        <f t="shared" si="1"/>
        <v>21.8</v>
      </c>
      <c r="N12" s="20">
        <f t="shared" si="1"/>
        <v>0.28000000000000003</v>
      </c>
      <c r="O12" s="20">
        <f t="shared" si="1"/>
        <v>18.8</v>
      </c>
      <c r="P12" s="20">
        <f t="shared" si="1"/>
        <v>65.3</v>
      </c>
      <c r="Q12" s="20">
        <f t="shared" si="1"/>
        <v>22.7</v>
      </c>
      <c r="R12" s="20">
        <f t="shared" si="1"/>
        <v>0.86</v>
      </c>
    </row>
    <row r="13" spans="1:19">
      <c r="A13" s="14"/>
      <c r="E13" s="10"/>
      <c r="F13" s="11"/>
      <c r="G13" s="12"/>
      <c r="H13" s="12"/>
      <c r="I13" s="12"/>
      <c r="J13" s="12"/>
      <c r="K13" s="34"/>
      <c r="L13" s="34"/>
      <c r="M13" s="34"/>
      <c r="N13" s="34"/>
      <c r="O13" s="34"/>
      <c r="P13" s="34"/>
      <c r="Q13" s="34"/>
      <c r="R13" s="34"/>
    </row>
    <row r="14" spans="1:19">
      <c r="A14" s="14"/>
      <c r="B14" s="23" t="s">
        <v>26</v>
      </c>
      <c r="C14" s="14"/>
      <c r="D14" s="14"/>
      <c r="E14" s="10"/>
      <c r="F14" s="7"/>
      <c r="G14" s="20"/>
      <c r="H14" s="20"/>
      <c r="I14" s="20"/>
      <c r="J14" s="20"/>
      <c r="K14" s="34"/>
      <c r="L14" s="34"/>
      <c r="M14" s="34"/>
      <c r="N14" s="34"/>
      <c r="O14" s="34"/>
      <c r="P14" s="34"/>
      <c r="Q14" s="34"/>
      <c r="R14" s="34"/>
    </row>
    <row r="15" spans="1:19" s="33" customFormat="1" ht="19.5" customHeight="1">
      <c r="A15" s="9" t="s">
        <v>46</v>
      </c>
      <c r="B15" s="31"/>
      <c r="C15" s="31"/>
      <c r="D15" s="31"/>
      <c r="E15" s="10" t="s">
        <v>47</v>
      </c>
      <c r="F15" s="35"/>
      <c r="G15" s="11">
        <v>5.6</v>
      </c>
      <c r="H15" s="11">
        <v>3.7</v>
      </c>
      <c r="I15" s="11">
        <v>9.3000000000000007</v>
      </c>
      <c r="J15" s="11">
        <v>93</v>
      </c>
      <c r="K15" s="32">
        <v>6</v>
      </c>
      <c r="L15" s="32">
        <v>21.1</v>
      </c>
      <c r="M15" s="32">
        <v>32.799999999999997</v>
      </c>
      <c r="N15" s="32">
        <v>10.6</v>
      </c>
      <c r="O15" s="32">
        <v>4.4000000000000004</v>
      </c>
      <c r="P15" s="32">
        <v>10.6</v>
      </c>
      <c r="Q15" s="32">
        <v>7.9</v>
      </c>
      <c r="R15" s="32">
        <v>8.1999999999999993</v>
      </c>
      <c r="S15" s="31"/>
    </row>
    <row r="16" spans="1:19" s="33" customFormat="1" ht="15.75" customHeight="1">
      <c r="A16" s="72" t="s">
        <v>44</v>
      </c>
      <c r="B16" s="72"/>
      <c r="C16" s="72"/>
      <c r="D16" s="72"/>
      <c r="E16" s="10">
        <v>60</v>
      </c>
      <c r="F16" s="35"/>
      <c r="G16" s="11">
        <v>12.52</v>
      </c>
      <c r="H16" s="11">
        <v>5.85</v>
      </c>
      <c r="I16" s="11">
        <v>5.0999999999999996</v>
      </c>
      <c r="J16" s="11">
        <v>122.2</v>
      </c>
      <c r="K16" s="11">
        <v>0.06</v>
      </c>
      <c r="L16" s="11">
        <v>4.22</v>
      </c>
      <c r="M16" s="11">
        <v>9.16</v>
      </c>
      <c r="N16" s="11">
        <v>0.83</v>
      </c>
      <c r="O16" s="11">
        <v>17.420000000000002</v>
      </c>
      <c r="P16" s="11">
        <v>73.3</v>
      </c>
      <c r="Q16" s="11">
        <v>19.25</v>
      </c>
      <c r="R16" s="11">
        <v>0.82</v>
      </c>
      <c r="S16" s="31"/>
    </row>
    <row r="17" spans="1:19">
      <c r="A17" s="14"/>
      <c r="B17" s="14"/>
      <c r="C17" s="14"/>
      <c r="D17" s="14"/>
      <c r="E17" s="10"/>
      <c r="F17" s="7"/>
      <c r="G17" s="20">
        <f>SUM(G15:G16)/2</f>
        <v>9.0599999999999987</v>
      </c>
      <c r="H17" s="20">
        <f t="shared" ref="H17:R17" si="2">SUM(H15:H16)/2</f>
        <v>4.7750000000000004</v>
      </c>
      <c r="I17" s="20">
        <f t="shared" si="2"/>
        <v>7.2</v>
      </c>
      <c r="J17" s="20">
        <f t="shared" si="2"/>
        <v>107.6</v>
      </c>
      <c r="K17" s="20">
        <f t="shared" si="2"/>
        <v>3.03</v>
      </c>
      <c r="L17" s="20">
        <f t="shared" si="2"/>
        <v>12.66</v>
      </c>
      <c r="M17" s="20">
        <f t="shared" si="2"/>
        <v>20.979999999999997</v>
      </c>
      <c r="N17" s="20">
        <f t="shared" si="2"/>
        <v>5.7149999999999999</v>
      </c>
      <c r="O17" s="20">
        <f t="shared" si="2"/>
        <v>10.91</v>
      </c>
      <c r="P17" s="20">
        <f t="shared" si="2"/>
        <v>41.949999999999996</v>
      </c>
      <c r="Q17" s="20">
        <f t="shared" si="2"/>
        <v>13.574999999999999</v>
      </c>
      <c r="R17" s="20">
        <f t="shared" si="2"/>
        <v>4.51</v>
      </c>
    </row>
    <row r="18" spans="1:19">
      <c r="A18" s="14"/>
      <c r="B18" s="23" t="s">
        <v>81</v>
      </c>
      <c r="C18" s="23"/>
      <c r="D18" s="14"/>
      <c r="E18" s="10"/>
      <c r="F18" s="10"/>
      <c r="G18" s="12"/>
      <c r="H18" s="12"/>
      <c r="I18" s="12"/>
      <c r="J18" s="12"/>
      <c r="K18" s="34"/>
      <c r="L18" s="34"/>
      <c r="M18" s="34"/>
      <c r="N18" s="34"/>
      <c r="O18" s="34"/>
      <c r="P18" s="34"/>
      <c r="Q18" s="34"/>
      <c r="R18" s="34"/>
    </row>
    <row r="19" spans="1:19" s="33" customFormat="1" ht="18" customHeight="1">
      <c r="A19" s="67" t="s">
        <v>79</v>
      </c>
      <c r="B19" s="67"/>
      <c r="C19" s="67"/>
      <c r="D19" s="67"/>
      <c r="E19" s="10" t="s">
        <v>11</v>
      </c>
      <c r="F19" s="11"/>
      <c r="G19" s="11">
        <v>6.94</v>
      </c>
      <c r="H19" s="11">
        <v>9.14</v>
      </c>
      <c r="I19" s="11">
        <v>42.01</v>
      </c>
      <c r="J19" s="11">
        <v>302</v>
      </c>
      <c r="K19" s="11">
        <v>0.08</v>
      </c>
      <c r="L19" s="11"/>
      <c r="M19" s="11">
        <v>21.2</v>
      </c>
      <c r="N19" s="11">
        <v>0.96</v>
      </c>
      <c r="O19" s="11">
        <v>11.16</v>
      </c>
      <c r="P19" s="11">
        <v>48.72</v>
      </c>
      <c r="Q19" s="11">
        <v>8.76</v>
      </c>
      <c r="R19" s="11">
        <v>0.9</v>
      </c>
      <c r="S19" s="31"/>
    </row>
    <row r="20" spans="1:19" s="14" customFormat="1">
      <c r="A20" s="5" t="s">
        <v>83</v>
      </c>
      <c r="B20" s="5"/>
      <c r="C20" s="5"/>
      <c r="D20" s="5"/>
      <c r="E20" s="3" t="s">
        <v>39</v>
      </c>
      <c r="F20" s="13"/>
      <c r="G20" s="12">
        <v>19.13</v>
      </c>
      <c r="H20" s="12">
        <v>10.050000000000001</v>
      </c>
      <c r="I20" s="12">
        <v>38.130000000000003</v>
      </c>
      <c r="J20" s="12">
        <v>326.89999999999998</v>
      </c>
      <c r="K20" s="12">
        <v>0.59</v>
      </c>
      <c r="L20" s="12">
        <v>5.08</v>
      </c>
      <c r="M20" s="12">
        <v>71.42</v>
      </c>
      <c r="N20" s="12">
        <v>36.1</v>
      </c>
      <c r="O20" s="12">
        <v>166.3</v>
      </c>
      <c r="P20" s="12">
        <v>297.7</v>
      </c>
      <c r="Q20" s="12">
        <v>131.6</v>
      </c>
      <c r="R20" s="12">
        <v>6.37</v>
      </c>
    </row>
    <row r="21" spans="1:19">
      <c r="A21" s="14"/>
      <c r="E21" s="10"/>
      <c r="F21" s="11"/>
      <c r="G21" s="36">
        <f>SUM(G19:G20)/2</f>
        <v>13.035</v>
      </c>
      <c r="H21" s="36">
        <f t="shared" ref="H21:R21" si="3">SUM(H19:H20)/2</f>
        <v>9.5950000000000006</v>
      </c>
      <c r="I21" s="36">
        <f t="shared" si="3"/>
        <v>40.07</v>
      </c>
      <c r="J21" s="36">
        <f t="shared" si="3"/>
        <v>314.45</v>
      </c>
      <c r="K21" s="36">
        <f t="shared" si="3"/>
        <v>0.33499999999999996</v>
      </c>
      <c r="L21" s="36">
        <f t="shared" si="3"/>
        <v>2.54</v>
      </c>
      <c r="M21" s="36">
        <f t="shared" si="3"/>
        <v>46.31</v>
      </c>
      <c r="N21" s="36">
        <f t="shared" si="3"/>
        <v>18.53</v>
      </c>
      <c r="O21" s="36">
        <f t="shared" si="3"/>
        <v>88.73</v>
      </c>
      <c r="P21" s="36">
        <f t="shared" si="3"/>
        <v>173.20999999999998</v>
      </c>
      <c r="Q21" s="36">
        <f t="shared" si="3"/>
        <v>70.179999999999993</v>
      </c>
      <c r="R21" s="36">
        <f t="shared" si="3"/>
        <v>3.6350000000000002</v>
      </c>
    </row>
    <row r="22" spans="1:19">
      <c r="A22" s="14"/>
      <c r="B22" s="23" t="s">
        <v>4</v>
      </c>
      <c r="C22" s="23"/>
      <c r="D22" s="14"/>
      <c r="E22" s="10"/>
      <c r="F22" s="7"/>
      <c r="G22" s="20"/>
      <c r="H22" s="20"/>
      <c r="I22" s="20"/>
      <c r="J22" s="20"/>
      <c r="K22" s="37"/>
      <c r="L22" s="37"/>
      <c r="M22" s="37"/>
      <c r="N22" s="37"/>
      <c r="O22" s="37"/>
      <c r="P22" s="37"/>
      <c r="Q22" s="37"/>
      <c r="R22" s="37"/>
    </row>
    <row r="23" spans="1:19">
      <c r="A23" s="38" t="s">
        <v>25</v>
      </c>
      <c r="B23" s="38"/>
      <c r="C23" s="38"/>
      <c r="D23" s="25"/>
      <c r="E23" s="2">
        <v>200</v>
      </c>
      <c r="F23" s="1"/>
      <c r="G23" s="1">
        <v>1</v>
      </c>
      <c r="H23" s="1"/>
      <c r="I23" s="1">
        <v>21.2</v>
      </c>
      <c r="J23" s="1">
        <v>88</v>
      </c>
      <c r="K23" s="11">
        <v>0.02</v>
      </c>
      <c r="L23" s="11">
        <v>4</v>
      </c>
      <c r="M23" s="11"/>
      <c r="N23" s="11">
        <v>0.2</v>
      </c>
      <c r="O23" s="11">
        <v>14</v>
      </c>
      <c r="P23" s="11">
        <v>14</v>
      </c>
      <c r="Q23" s="11">
        <v>8</v>
      </c>
      <c r="R23" s="11">
        <v>2.8</v>
      </c>
    </row>
    <row r="24" spans="1:19" ht="16.5" customHeight="1">
      <c r="A24" s="14"/>
      <c r="B24" s="14"/>
      <c r="C24" s="14"/>
      <c r="D24" s="14"/>
      <c r="E24" s="10"/>
      <c r="F24" s="7"/>
      <c r="G24" s="20">
        <f>SUM(G23)</f>
        <v>1</v>
      </c>
      <c r="H24" s="20">
        <f t="shared" ref="H24:R24" si="4">SUM(H23)</f>
        <v>0</v>
      </c>
      <c r="I24" s="20">
        <f t="shared" si="4"/>
        <v>21.2</v>
      </c>
      <c r="J24" s="20">
        <f t="shared" si="4"/>
        <v>88</v>
      </c>
      <c r="K24" s="20">
        <f t="shared" si="4"/>
        <v>0.02</v>
      </c>
      <c r="L24" s="20">
        <f t="shared" si="4"/>
        <v>4</v>
      </c>
      <c r="M24" s="20">
        <f t="shared" si="4"/>
        <v>0</v>
      </c>
      <c r="N24" s="20">
        <f t="shared" si="4"/>
        <v>0.2</v>
      </c>
      <c r="O24" s="20">
        <f t="shared" si="4"/>
        <v>14</v>
      </c>
      <c r="P24" s="20">
        <f t="shared" si="4"/>
        <v>14</v>
      </c>
      <c r="Q24" s="20">
        <f t="shared" si="4"/>
        <v>8</v>
      </c>
      <c r="R24" s="20">
        <f t="shared" si="4"/>
        <v>2.8</v>
      </c>
    </row>
    <row r="25" spans="1:19">
      <c r="A25" s="14" t="s">
        <v>5</v>
      </c>
      <c r="B25" s="14"/>
      <c r="C25" s="14"/>
      <c r="D25" s="14"/>
      <c r="E25" s="10" t="s">
        <v>84</v>
      </c>
      <c r="F25" s="11"/>
      <c r="G25" s="12">
        <v>2.9</v>
      </c>
      <c r="H25" s="12">
        <v>0.8</v>
      </c>
      <c r="I25" s="12">
        <v>17</v>
      </c>
      <c r="J25" s="12">
        <v>90</v>
      </c>
      <c r="K25" s="34">
        <v>0.04</v>
      </c>
      <c r="L25" s="34"/>
      <c r="M25" s="34"/>
      <c r="N25" s="34">
        <v>0.4</v>
      </c>
      <c r="O25" s="34">
        <v>8.6999999999999993</v>
      </c>
      <c r="P25" s="34">
        <v>34.1</v>
      </c>
      <c r="Q25" s="34">
        <v>9.1</v>
      </c>
      <c r="R25" s="34">
        <v>0.52</v>
      </c>
    </row>
    <row r="26" spans="1:19">
      <c r="A26" s="14"/>
      <c r="B26" s="14"/>
      <c r="C26" s="14"/>
      <c r="D26" s="14"/>
      <c r="E26" s="10"/>
      <c r="F26" s="11"/>
      <c r="G26" s="20">
        <f>SUM(G25)</f>
        <v>2.9</v>
      </c>
      <c r="H26" s="20">
        <f>SUM(H25)</f>
        <v>0.8</v>
      </c>
      <c r="I26" s="20">
        <f>SUM(I25)</f>
        <v>17</v>
      </c>
      <c r="J26" s="20">
        <f>SUM(J25)</f>
        <v>90</v>
      </c>
      <c r="K26" s="37">
        <f>SUM(K25)</f>
        <v>0.04</v>
      </c>
      <c r="L26" s="37"/>
      <c r="M26" s="37"/>
      <c r="N26" s="37">
        <f>SUM(N25)</f>
        <v>0.4</v>
      </c>
      <c r="O26" s="37">
        <f>SUM(O25)</f>
        <v>8.6999999999999993</v>
      </c>
      <c r="P26" s="37">
        <f>SUM(P25)</f>
        <v>34.1</v>
      </c>
      <c r="Q26" s="37">
        <f>SUM(Q25)</f>
        <v>9.1</v>
      </c>
      <c r="R26" s="37">
        <f>SUM(R25)</f>
        <v>0.52</v>
      </c>
    </row>
    <row r="27" spans="1:19">
      <c r="A27" s="14"/>
      <c r="B27" s="14"/>
      <c r="C27" s="14"/>
      <c r="D27" s="14"/>
      <c r="E27" s="10"/>
      <c r="F27" s="11"/>
      <c r="G27" s="12"/>
      <c r="H27" s="20"/>
      <c r="I27" s="20"/>
      <c r="J27" s="20"/>
      <c r="K27" s="34"/>
      <c r="L27" s="34"/>
      <c r="M27" s="34"/>
      <c r="N27" s="34"/>
      <c r="O27" s="34"/>
      <c r="P27" s="34"/>
      <c r="Q27" s="34"/>
      <c r="R27" s="34"/>
    </row>
    <row r="28" spans="1:19">
      <c r="A28" s="14"/>
      <c r="B28" s="14"/>
      <c r="C28" s="14"/>
      <c r="D28" s="4"/>
      <c r="E28" s="6" t="s">
        <v>6</v>
      </c>
      <c r="F28" s="39"/>
      <c r="G28" s="20">
        <f>G26+G24+G21+G17+G12+G9</f>
        <v>28.759999999999998</v>
      </c>
      <c r="H28" s="20">
        <f t="shared" ref="H28:R28" si="5">H26+H24+H21+H17+H12+H9</f>
        <v>20.455000000000002</v>
      </c>
      <c r="I28" s="20">
        <f t="shared" si="5"/>
        <v>107.80500000000001</v>
      </c>
      <c r="J28" s="20">
        <f t="shared" si="5"/>
        <v>751.55</v>
      </c>
      <c r="K28" s="20">
        <f t="shared" si="5"/>
        <v>3.5449999999999999</v>
      </c>
      <c r="L28" s="20">
        <f t="shared" si="5"/>
        <v>39.4</v>
      </c>
      <c r="M28" s="20">
        <f t="shared" si="5"/>
        <v>89.089999999999989</v>
      </c>
      <c r="N28" s="20">
        <f t="shared" si="5"/>
        <v>25.455000000000002</v>
      </c>
      <c r="O28" s="20">
        <f t="shared" si="5"/>
        <v>154.94000000000003</v>
      </c>
      <c r="P28" s="20">
        <f t="shared" si="5"/>
        <v>342.96</v>
      </c>
      <c r="Q28" s="20">
        <f t="shared" si="5"/>
        <v>134.95500000000001</v>
      </c>
      <c r="R28" s="20">
        <f t="shared" si="5"/>
        <v>13.914999999999999</v>
      </c>
    </row>
    <row r="29" spans="1:19">
      <c r="A29" s="14"/>
      <c r="B29" s="23"/>
      <c r="C29" s="14"/>
      <c r="D29" s="4"/>
      <c r="E29" s="10"/>
      <c r="F29" s="11"/>
      <c r="G29" s="12"/>
      <c r="H29" s="12"/>
      <c r="I29" s="12"/>
      <c r="J29" s="50">
        <f>J28*60%/1627.8</f>
        <v>0.277018061186878</v>
      </c>
      <c r="K29" s="34"/>
      <c r="L29" s="34"/>
      <c r="M29" s="34"/>
      <c r="N29" s="34"/>
      <c r="O29" s="34"/>
      <c r="P29" s="34"/>
      <c r="Q29" s="34"/>
      <c r="R29" s="34"/>
    </row>
    <row r="30" spans="1:19">
      <c r="A30" s="29" t="s">
        <v>34</v>
      </c>
      <c r="B30" s="14"/>
      <c r="C30" s="14"/>
      <c r="D30" s="14"/>
      <c r="E30" s="6"/>
      <c r="F30" s="7"/>
      <c r="G30" s="20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</row>
    <row r="31" spans="1:19">
      <c r="A31" s="14"/>
      <c r="B31" s="23" t="s">
        <v>24</v>
      </c>
      <c r="C31" s="14"/>
      <c r="D31" s="14"/>
      <c r="E31" s="6"/>
      <c r="F31" s="6"/>
      <c r="G31" s="20"/>
      <c r="H31" s="20"/>
      <c r="I31" s="20"/>
      <c r="J31" s="20"/>
      <c r="K31" s="34"/>
      <c r="L31" s="34"/>
      <c r="M31" s="34"/>
      <c r="N31" s="34"/>
      <c r="O31" s="34"/>
      <c r="P31" s="34"/>
      <c r="Q31" s="34"/>
      <c r="R31" s="34"/>
    </row>
    <row r="32" spans="1:19" s="33" customFormat="1" ht="15" customHeight="1">
      <c r="A32" s="5" t="s">
        <v>45</v>
      </c>
      <c r="B32" s="5"/>
      <c r="C32" s="5"/>
      <c r="D32" s="5"/>
      <c r="E32" s="10">
        <v>15</v>
      </c>
      <c r="F32" s="10"/>
      <c r="G32" s="12">
        <v>3.95</v>
      </c>
      <c r="H32" s="12">
        <v>3.99</v>
      </c>
      <c r="I32" s="12"/>
      <c r="J32" s="12">
        <v>53</v>
      </c>
      <c r="K32" s="12">
        <v>0.01</v>
      </c>
      <c r="L32" s="12">
        <v>0.11</v>
      </c>
      <c r="M32" s="12"/>
      <c r="N32" s="12">
        <v>0.06</v>
      </c>
      <c r="O32" s="12">
        <v>150</v>
      </c>
      <c r="P32" s="12">
        <v>90</v>
      </c>
      <c r="Q32" s="12">
        <v>8.25</v>
      </c>
      <c r="R32" s="12">
        <v>0.11</v>
      </c>
    </row>
    <row r="33" spans="1:19" s="33" customFormat="1">
      <c r="A33" s="5" t="s">
        <v>22</v>
      </c>
      <c r="E33" s="10">
        <v>110</v>
      </c>
      <c r="F33" s="11"/>
      <c r="G33" s="12">
        <v>0.44</v>
      </c>
      <c r="H33" s="12">
        <v>0.44</v>
      </c>
      <c r="I33" s="12">
        <v>10.78</v>
      </c>
      <c r="J33" s="12">
        <v>52</v>
      </c>
      <c r="K33" s="12">
        <v>0.03</v>
      </c>
      <c r="L33" s="12">
        <v>11</v>
      </c>
      <c r="M33" s="12"/>
      <c r="N33" s="12">
        <v>0.22</v>
      </c>
      <c r="O33" s="12">
        <v>17.600000000000001</v>
      </c>
      <c r="P33" s="12">
        <v>12.1</v>
      </c>
      <c r="Q33" s="12">
        <v>9.9</v>
      </c>
      <c r="R33" s="12">
        <v>2.42</v>
      </c>
      <c r="S33" s="31"/>
    </row>
    <row r="34" spans="1:19" s="5" customFormat="1">
      <c r="A34" s="5" t="s">
        <v>97</v>
      </c>
      <c r="E34" s="8" t="s">
        <v>98</v>
      </c>
      <c r="F34" s="52"/>
      <c r="G34" s="11">
        <v>4.05</v>
      </c>
      <c r="H34" s="11">
        <v>5.35</v>
      </c>
      <c r="I34" s="11">
        <v>1.31</v>
      </c>
      <c r="J34" s="11">
        <v>69.599999999999994</v>
      </c>
      <c r="K34" s="11">
        <v>0.01</v>
      </c>
      <c r="L34" s="11">
        <v>0.9</v>
      </c>
      <c r="M34" s="11">
        <v>5</v>
      </c>
      <c r="N34" s="11">
        <v>0.6</v>
      </c>
      <c r="O34" s="11">
        <v>12.25</v>
      </c>
      <c r="P34" s="11">
        <v>0</v>
      </c>
      <c r="Q34" s="11">
        <v>5.75</v>
      </c>
      <c r="R34" s="11">
        <v>0.35</v>
      </c>
      <c r="S34" s="9"/>
    </row>
    <row r="35" spans="1:19">
      <c r="A35" s="14"/>
      <c r="E35" s="10"/>
      <c r="F35" s="7"/>
      <c r="G35" s="20">
        <f t="shared" ref="G35:R35" si="6">SUM(G32:G34)/3</f>
        <v>2.8133333333333339</v>
      </c>
      <c r="H35" s="20">
        <f t="shared" si="6"/>
        <v>3.2600000000000002</v>
      </c>
      <c r="I35" s="20">
        <f t="shared" si="6"/>
        <v>4.03</v>
      </c>
      <c r="J35" s="20">
        <f t="shared" si="6"/>
        <v>58.199999999999996</v>
      </c>
      <c r="K35" s="20">
        <f t="shared" si="6"/>
        <v>1.6666666666666666E-2</v>
      </c>
      <c r="L35" s="20">
        <f t="shared" si="6"/>
        <v>4.003333333333333</v>
      </c>
      <c r="M35" s="20">
        <f t="shared" si="6"/>
        <v>1.6666666666666667</v>
      </c>
      <c r="N35" s="20">
        <f t="shared" si="6"/>
        <v>0.29333333333333333</v>
      </c>
      <c r="O35" s="20">
        <f t="shared" si="6"/>
        <v>59.949999999999996</v>
      </c>
      <c r="P35" s="20">
        <f t="shared" si="6"/>
        <v>34.033333333333331</v>
      </c>
      <c r="Q35" s="20">
        <f t="shared" si="6"/>
        <v>7.9666666666666659</v>
      </c>
      <c r="R35" s="20">
        <f t="shared" si="6"/>
        <v>0.96</v>
      </c>
    </row>
    <row r="36" spans="1:19">
      <c r="A36" s="14"/>
      <c r="B36" s="23" t="s">
        <v>23</v>
      </c>
      <c r="C36" s="14"/>
      <c r="D36" s="14"/>
      <c r="E36" s="10"/>
      <c r="F36" s="11"/>
      <c r="G36" s="12"/>
      <c r="H36" s="12"/>
      <c r="I36" s="12"/>
      <c r="J36" s="12"/>
      <c r="K36" s="34"/>
      <c r="L36" s="34"/>
      <c r="M36" s="34"/>
      <c r="N36" s="34"/>
      <c r="O36" s="34"/>
      <c r="P36" s="34"/>
      <c r="Q36" s="34"/>
      <c r="R36" s="34"/>
    </row>
    <row r="37" spans="1:19" s="33" customFormat="1" ht="17.25" customHeight="1">
      <c r="A37" s="73" t="s">
        <v>65</v>
      </c>
      <c r="B37" s="73"/>
      <c r="C37" s="73"/>
      <c r="D37" s="73"/>
      <c r="E37" s="10">
        <v>250</v>
      </c>
      <c r="F37" s="6"/>
      <c r="G37" s="11">
        <v>4.76</v>
      </c>
      <c r="H37" s="11">
        <v>6.79</v>
      </c>
      <c r="I37" s="11">
        <v>11.7</v>
      </c>
      <c r="J37" s="11">
        <v>137.32</v>
      </c>
      <c r="K37" s="11">
        <v>0.56000000000000005</v>
      </c>
      <c r="L37" s="11">
        <v>4.5999999999999996</v>
      </c>
      <c r="M37" s="11">
        <v>16.84</v>
      </c>
      <c r="N37" s="11">
        <v>1.29</v>
      </c>
      <c r="O37" s="11">
        <v>26.72</v>
      </c>
      <c r="P37" s="11">
        <v>57.7</v>
      </c>
      <c r="Q37" s="32">
        <v>20.28</v>
      </c>
      <c r="R37" s="34">
        <v>0.93</v>
      </c>
      <c r="S37" s="31"/>
    </row>
    <row r="38" spans="1:19">
      <c r="A38" s="14"/>
      <c r="E38" s="10"/>
      <c r="F38" s="7"/>
      <c r="G38" s="20">
        <f>G37</f>
        <v>4.76</v>
      </c>
      <c r="H38" s="20">
        <f t="shared" ref="H38:R38" si="7">H37</f>
        <v>6.79</v>
      </c>
      <c r="I38" s="20">
        <f t="shared" si="7"/>
        <v>11.7</v>
      </c>
      <c r="J38" s="20">
        <f t="shared" si="7"/>
        <v>137.32</v>
      </c>
      <c r="K38" s="20">
        <f t="shared" si="7"/>
        <v>0.56000000000000005</v>
      </c>
      <c r="L38" s="20">
        <f t="shared" si="7"/>
        <v>4.5999999999999996</v>
      </c>
      <c r="M38" s="20">
        <f t="shared" si="7"/>
        <v>16.84</v>
      </c>
      <c r="N38" s="20">
        <f t="shared" si="7"/>
        <v>1.29</v>
      </c>
      <c r="O38" s="20">
        <f t="shared" si="7"/>
        <v>26.72</v>
      </c>
      <c r="P38" s="20">
        <f t="shared" si="7"/>
        <v>57.7</v>
      </c>
      <c r="Q38" s="20">
        <f t="shared" si="7"/>
        <v>20.28</v>
      </c>
      <c r="R38" s="20">
        <f t="shared" si="7"/>
        <v>0.93</v>
      </c>
    </row>
    <row r="39" spans="1:19">
      <c r="A39" s="14"/>
      <c r="B39" s="23" t="s">
        <v>26</v>
      </c>
      <c r="C39" s="14"/>
      <c r="D39" s="14"/>
      <c r="E39" s="10"/>
      <c r="F39" s="7"/>
      <c r="G39" s="20"/>
      <c r="H39" s="20"/>
      <c r="I39" s="20"/>
      <c r="J39" s="20"/>
      <c r="K39" s="34"/>
      <c r="L39" s="34"/>
      <c r="M39" s="34"/>
      <c r="N39" s="34"/>
      <c r="O39" s="34"/>
      <c r="P39" s="34"/>
      <c r="Q39" s="34"/>
      <c r="R39" s="34"/>
    </row>
    <row r="40" spans="1:19" s="14" customFormat="1" ht="32.25" customHeight="1">
      <c r="A40" s="67" t="s">
        <v>85</v>
      </c>
      <c r="B40" s="67"/>
      <c r="C40" s="67"/>
      <c r="D40" s="67"/>
      <c r="E40" s="10" t="s">
        <v>39</v>
      </c>
      <c r="F40" s="11"/>
      <c r="G40" s="11">
        <v>15.64</v>
      </c>
      <c r="H40" s="11">
        <v>22.9</v>
      </c>
      <c r="I40" s="11">
        <v>23.3</v>
      </c>
      <c r="J40" s="11">
        <v>364</v>
      </c>
      <c r="K40" s="11">
        <v>0.11</v>
      </c>
      <c r="L40" s="11">
        <v>2.83</v>
      </c>
      <c r="M40" s="11">
        <v>33.299999999999997</v>
      </c>
      <c r="N40" s="11">
        <v>3.55</v>
      </c>
      <c r="O40" s="11">
        <v>22.2</v>
      </c>
      <c r="P40" s="11">
        <v>175.5</v>
      </c>
      <c r="Q40" s="11">
        <v>40.299999999999997</v>
      </c>
      <c r="R40" s="11">
        <v>2.67</v>
      </c>
    </row>
    <row r="41" spans="1:19" s="33" customFormat="1">
      <c r="A41" s="5" t="s">
        <v>67</v>
      </c>
      <c r="B41" s="5"/>
      <c r="C41" s="5"/>
      <c r="D41" s="5"/>
      <c r="E41" s="9" t="s">
        <v>68</v>
      </c>
      <c r="F41" s="11"/>
      <c r="G41" s="11">
        <v>12.1</v>
      </c>
      <c r="H41" s="11">
        <v>9.3800000000000008</v>
      </c>
      <c r="I41" s="11">
        <v>11.3</v>
      </c>
      <c r="J41" s="11">
        <v>179</v>
      </c>
      <c r="K41" s="11">
        <v>7.0000000000000007E-2</v>
      </c>
      <c r="L41" s="11">
        <v>0.3</v>
      </c>
      <c r="M41" s="11">
        <v>7.5</v>
      </c>
      <c r="N41" s="11">
        <v>2.02</v>
      </c>
      <c r="O41" s="11">
        <v>48</v>
      </c>
      <c r="P41" s="11">
        <v>129</v>
      </c>
      <c r="Q41" s="11">
        <v>24</v>
      </c>
      <c r="R41" s="15">
        <v>0.9</v>
      </c>
    </row>
    <row r="42" spans="1:19" s="33" customFormat="1">
      <c r="A42" s="5"/>
      <c r="E42" s="10"/>
      <c r="F42" s="7"/>
      <c r="G42" s="20">
        <f t="shared" ref="G42:R42" si="8">SUM(G40:G41)/3</f>
        <v>9.2466666666666679</v>
      </c>
      <c r="H42" s="20">
        <f t="shared" si="8"/>
        <v>10.76</v>
      </c>
      <c r="I42" s="20">
        <f t="shared" si="8"/>
        <v>11.533333333333333</v>
      </c>
      <c r="J42" s="20">
        <f t="shared" si="8"/>
        <v>181</v>
      </c>
      <c r="K42" s="20">
        <f t="shared" si="8"/>
        <v>0.06</v>
      </c>
      <c r="L42" s="20">
        <f t="shared" si="8"/>
        <v>1.0433333333333332</v>
      </c>
      <c r="M42" s="20">
        <f t="shared" si="8"/>
        <v>13.6</v>
      </c>
      <c r="N42" s="20">
        <f t="shared" si="8"/>
        <v>1.8566666666666667</v>
      </c>
      <c r="O42" s="20">
        <f t="shared" si="8"/>
        <v>23.400000000000002</v>
      </c>
      <c r="P42" s="20">
        <f t="shared" si="8"/>
        <v>101.5</v>
      </c>
      <c r="Q42" s="20">
        <f t="shared" si="8"/>
        <v>21.433333333333334</v>
      </c>
      <c r="R42" s="20">
        <f t="shared" si="8"/>
        <v>1.19</v>
      </c>
      <c r="S42" s="31"/>
    </row>
    <row r="43" spans="1:19">
      <c r="A43" s="14"/>
      <c r="E43" s="10"/>
      <c r="F43" s="7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pans="1:19">
      <c r="A44" s="14"/>
      <c r="B44" s="23" t="s">
        <v>27</v>
      </c>
      <c r="C44" s="23"/>
      <c r="D44" s="14"/>
      <c r="E44" s="10"/>
      <c r="F44" s="10"/>
      <c r="G44" s="12"/>
      <c r="H44" s="12"/>
      <c r="I44" s="12"/>
      <c r="J44" s="12"/>
      <c r="K44" s="34"/>
      <c r="L44" s="34"/>
      <c r="M44" s="34"/>
      <c r="N44" s="34"/>
      <c r="O44" s="34"/>
      <c r="P44" s="34"/>
      <c r="Q44" s="34"/>
      <c r="R44" s="34"/>
    </row>
    <row r="45" spans="1:19" s="33" customFormat="1">
      <c r="A45" s="5" t="s">
        <v>78</v>
      </c>
      <c r="B45" s="5"/>
      <c r="C45" s="5"/>
      <c r="D45" s="5"/>
      <c r="E45" s="3" t="s">
        <v>39</v>
      </c>
      <c r="F45" s="12"/>
      <c r="G45" s="12">
        <v>3.34</v>
      </c>
      <c r="H45" s="12">
        <v>8.5</v>
      </c>
      <c r="I45" s="12">
        <v>21.6</v>
      </c>
      <c r="J45" s="12">
        <v>176</v>
      </c>
      <c r="K45" s="12">
        <v>0.1</v>
      </c>
      <c r="L45" s="12">
        <v>16.309999999999999</v>
      </c>
      <c r="M45" s="12"/>
      <c r="N45" s="12">
        <v>0.1</v>
      </c>
      <c r="O45" s="12">
        <v>13.5</v>
      </c>
      <c r="P45" s="12">
        <v>60.8</v>
      </c>
      <c r="Q45" s="12">
        <v>24.8</v>
      </c>
      <c r="R45" s="12">
        <v>0.9</v>
      </c>
      <c r="S45" s="31"/>
    </row>
    <row r="46" spans="1:19">
      <c r="A46" s="14"/>
      <c r="C46" s="23"/>
      <c r="D46" s="14"/>
      <c r="E46" s="10"/>
      <c r="F46" s="7"/>
      <c r="G46" s="20">
        <f t="shared" ref="G46:R46" si="9">SUM(G45)</f>
        <v>3.34</v>
      </c>
      <c r="H46" s="20">
        <f t="shared" si="9"/>
        <v>8.5</v>
      </c>
      <c r="I46" s="20">
        <f t="shared" si="9"/>
        <v>21.6</v>
      </c>
      <c r="J46" s="20">
        <f t="shared" si="9"/>
        <v>176</v>
      </c>
      <c r="K46" s="37">
        <f t="shared" si="9"/>
        <v>0.1</v>
      </c>
      <c r="L46" s="37">
        <f t="shared" si="9"/>
        <v>16.309999999999999</v>
      </c>
      <c r="M46" s="37">
        <f t="shared" si="9"/>
        <v>0</v>
      </c>
      <c r="N46" s="37">
        <f t="shared" si="9"/>
        <v>0.1</v>
      </c>
      <c r="O46" s="37">
        <f t="shared" si="9"/>
        <v>13.5</v>
      </c>
      <c r="P46" s="37">
        <f t="shared" si="9"/>
        <v>60.8</v>
      </c>
      <c r="Q46" s="37">
        <f t="shared" si="9"/>
        <v>24.8</v>
      </c>
      <c r="R46" s="37">
        <f t="shared" si="9"/>
        <v>0.9</v>
      </c>
    </row>
    <row r="47" spans="1:19">
      <c r="A47" s="14"/>
      <c r="B47" s="23" t="s">
        <v>28</v>
      </c>
      <c r="C47" s="23"/>
      <c r="D47" s="14"/>
      <c r="E47" s="10"/>
      <c r="F47" s="7"/>
      <c r="G47" s="20"/>
      <c r="H47" s="20"/>
      <c r="I47" s="20"/>
      <c r="J47" s="20"/>
      <c r="K47" s="37"/>
      <c r="L47" s="37"/>
      <c r="M47" s="37"/>
      <c r="N47" s="37"/>
      <c r="O47" s="37"/>
      <c r="P47" s="37"/>
      <c r="Q47" s="37"/>
      <c r="R47" s="37"/>
    </row>
    <row r="48" spans="1:19">
      <c r="A48" s="66" t="s">
        <v>69</v>
      </c>
      <c r="B48" s="66"/>
      <c r="C48" s="66"/>
      <c r="D48" s="66"/>
      <c r="E48" s="10" t="s">
        <v>32</v>
      </c>
      <c r="F48" s="11"/>
      <c r="G48" s="12">
        <v>0.46</v>
      </c>
      <c r="H48" s="12">
        <v>0.02</v>
      </c>
      <c r="I48" s="12">
        <v>16.25</v>
      </c>
      <c r="J48" s="12">
        <v>67</v>
      </c>
      <c r="K48" s="34"/>
      <c r="L48" s="34"/>
      <c r="M48" s="34"/>
      <c r="N48" s="34"/>
      <c r="O48" s="34">
        <v>0.4</v>
      </c>
      <c r="P48" s="34"/>
      <c r="Q48" s="34"/>
      <c r="R48" s="34">
        <v>0.4</v>
      </c>
    </row>
    <row r="49" spans="1:23">
      <c r="A49" s="14"/>
      <c r="B49" s="14"/>
      <c r="C49" s="14"/>
      <c r="D49" s="14"/>
      <c r="E49" s="10"/>
      <c r="F49" s="7"/>
      <c r="G49" s="20">
        <f>G48</f>
        <v>0.46</v>
      </c>
      <c r="H49" s="20">
        <f t="shared" ref="H49:R49" si="10">H48</f>
        <v>0.02</v>
      </c>
      <c r="I49" s="20">
        <f t="shared" si="10"/>
        <v>16.25</v>
      </c>
      <c r="J49" s="20">
        <f t="shared" si="10"/>
        <v>67</v>
      </c>
      <c r="K49" s="20">
        <f t="shared" si="10"/>
        <v>0</v>
      </c>
      <c r="L49" s="20">
        <f t="shared" si="10"/>
        <v>0</v>
      </c>
      <c r="M49" s="20">
        <f t="shared" si="10"/>
        <v>0</v>
      </c>
      <c r="N49" s="20">
        <f t="shared" si="10"/>
        <v>0</v>
      </c>
      <c r="O49" s="20">
        <f t="shared" si="10"/>
        <v>0.4</v>
      </c>
      <c r="P49" s="20">
        <f t="shared" si="10"/>
        <v>0</v>
      </c>
      <c r="Q49" s="20">
        <f t="shared" si="10"/>
        <v>0</v>
      </c>
      <c r="R49" s="20">
        <f t="shared" si="10"/>
        <v>0.4</v>
      </c>
    </row>
    <row r="50" spans="1:23">
      <c r="A50" s="14" t="s">
        <v>5</v>
      </c>
      <c r="B50" s="14"/>
      <c r="C50" s="14"/>
      <c r="D50" s="14"/>
      <c r="E50" s="10" t="s">
        <v>84</v>
      </c>
      <c r="F50" s="11"/>
      <c r="G50" s="12">
        <v>2.9</v>
      </c>
      <c r="H50" s="12">
        <v>0.8</v>
      </c>
      <c r="I50" s="12">
        <v>17</v>
      </c>
      <c r="J50" s="12">
        <v>90</v>
      </c>
      <c r="K50" s="34">
        <v>0.04</v>
      </c>
      <c r="L50" s="34"/>
      <c r="M50" s="34"/>
      <c r="N50" s="34">
        <v>0.4</v>
      </c>
      <c r="O50" s="34">
        <v>8.6999999999999993</v>
      </c>
      <c r="P50" s="34">
        <v>34.1</v>
      </c>
      <c r="Q50" s="34">
        <v>9.1</v>
      </c>
      <c r="R50" s="34">
        <v>0.52</v>
      </c>
    </row>
    <row r="51" spans="1:23">
      <c r="A51" s="14"/>
      <c r="B51" s="14"/>
      <c r="C51" s="14"/>
      <c r="D51" s="14"/>
      <c r="E51" s="10"/>
      <c r="F51" s="11"/>
      <c r="G51" s="20">
        <f>G50</f>
        <v>2.9</v>
      </c>
      <c r="H51" s="20">
        <f t="shared" ref="H51:R51" si="11">H50</f>
        <v>0.8</v>
      </c>
      <c r="I51" s="20">
        <f t="shared" si="11"/>
        <v>17</v>
      </c>
      <c r="J51" s="20">
        <f t="shared" si="11"/>
        <v>90</v>
      </c>
      <c r="K51" s="20">
        <f t="shared" si="11"/>
        <v>0.04</v>
      </c>
      <c r="L51" s="20">
        <f t="shared" si="11"/>
        <v>0</v>
      </c>
      <c r="M51" s="20">
        <f t="shared" si="11"/>
        <v>0</v>
      </c>
      <c r="N51" s="20">
        <f t="shared" si="11"/>
        <v>0.4</v>
      </c>
      <c r="O51" s="20">
        <f t="shared" si="11"/>
        <v>8.6999999999999993</v>
      </c>
      <c r="P51" s="20">
        <f t="shared" si="11"/>
        <v>34.1</v>
      </c>
      <c r="Q51" s="20">
        <f t="shared" si="11"/>
        <v>9.1</v>
      </c>
      <c r="R51" s="20">
        <f t="shared" si="11"/>
        <v>0.52</v>
      </c>
    </row>
    <row r="52" spans="1:23">
      <c r="A52" s="14"/>
      <c r="B52" s="14"/>
      <c r="C52" s="14"/>
      <c r="D52" s="4"/>
      <c r="E52" s="6" t="s">
        <v>6</v>
      </c>
      <c r="F52" s="7"/>
      <c r="G52" s="20">
        <f t="shared" ref="G52:R52" si="12">G51+G49+G46+G42+G38+G35</f>
        <v>23.52</v>
      </c>
      <c r="H52" s="20">
        <f t="shared" si="12"/>
        <v>30.13</v>
      </c>
      <c r="I52" s="20">
        <f t="shared" si="12"/>
        <v>82.113333333333344</v>
      </c>
      <c r="J52" s="20">
        <f t="shared" si="12"/>
        <v>709.52</v>
      </c>
      <c r="K52" s="20">
        <f t="shared" si="12"/>
        <v>0.77666666666666673</v>
      </c>
      <c r="L52" s="20">
        <f t="shared" si="12"/>
        <v>25.956666666666667</v>
      </c>
      <c r="M52" s="20">
        <f t="shared" si="12"/>
        <v>32.106666666666662</v>
      </c>
      <c r="N52" s="20">
        <f t="shared" si="12"/>
        <v>3.94</v>
      </c>
      <c r="O52" s="20">
        <f t="shared" si="12"/>
        <v>132.66999999999999</v>
      </c>
      <c r="P52" s="20">
        <f t="shared" si="12"/>
        <v>288.13333333333333</v>
      </c>
      <c r="Q52" s="20">
        <f t="shared" si="12"/>
        <v>83.58</v>
      </c>
      <c r="R52" s="20">
        <f t="shared" si="12"/>
        <v>4.9000000000000004</v>
      </c>
    </row>
    <row r="53" spans="1:23">
      <c r="A53" s="14"/>
      <c r="B53" s="23"/>
      <c r="C53" s="14"/>
      <c r="D53" s="4"/>
      <c r="E53" s="10"/>
      <c r="F53" s="10"/>
      <c r="G53" s="3"/>
      <c r="H53" s="3"/>
      <c r="I53" s="3"/>
      <c r="J53" s="50">
        <f>J52*60%/1627.8</f>
        <v>0.2615259859933653</v>
      </c>
    </row>
    <row r="54" spans="1:23">
      <c r="A54" s="14"/>
      <c r="B54" s="14"/>
      <c r="C54" s="14"/>
      <c r="D54" s="14"/>
      <c r="E54" s="10"/>
      <c r="F54" s="11"/>
      <c r="G54" s="3"/>
    </row>
    <row r="55" spans="1:23" ht="17.25" customHeight="1">
      <c r="A55" s="29" t="s">
        <v>35</v>
      </c>
      <c r="B55" s="23"/>
      <c r="C55" s="23"/>
      <c r="D55" s="14"/>
      <c r="E55" s="10"/>
      <c r="F55" s="10"/>
      <c r="G55" s="3"/>
      <c r="H55" s="3"/>
      <c r="I55" s="3"/>
      <c r="J55" s="3"/>
    </row>
    <row r="56" spans="1:23">
      <c r="A56" s="14"/>
      <c r="B56" s="23" t="s">
        <v>24</v>
      </c>
      <c r="C56" s="14"/>
      <c r="D56" s="14"/>
      <c r="E56" s="6"/>
      <c r="F56" s="6"/>
      <c r="G56" s="22"/>
      <c r="H56" s="3"/>
      <c r="I56" s="3"/>
      <c r="J56" s="3"/>
    </row>
    <row r="57" spans="1:23" s="25" customFormat="1" ht="18" customHeight="1">
      <c r="A57" s="24" t="s">
        <v>80</v>
      </c>
      <c r="B57" s="24"/>
      <c r="C57" s="24"/>
      <c r="D57" s="3"/>
      <c r="E57" s="3">
        <v>50</v>
      </c>
      <c r="F57" s="12"/>
      <c r="G57" s="16">
        <v>0.82</v>
      </c>
      <c r="H57" s="16">
        <v>2.4900000000000002</v>
      </c>
      <c r="I57" s="16">
        <v>3.81</v>
      </c>
      <c r="J57" s="16">
        <v>41</v>
      </c>
      <c r="K57" s="16">
        <v>0.01</v>
      </c>
      <c r="L57" s="16">
        <v>6.75</v>
      </c>
      <c r="M57" s="16">
        <v>2.4</v>
      </c>
      <c r="N57" s="16">
        <v>1.05</v>
      </c>
      <c r="O57" s="16">
        <v>25.5</v>
      </c>
      <c r="P57" s="16">
        <v>15</v>
      </c>
      <c r="Q57" s="16">
        <v>8</v>
      </c>
      <c r="R57" s="16">
        <v>0.6</v>
      </c>
    </row>
    <row r="58" spans="1:23" s="33" customFormat="1">
      <c r="A58" s="5" t="s">
        <v>22</v>
      </c>
      <c r="E58" s="10">
        <v>100</v>
      </c>
      <c r="F58" s="11"/>
      <c r="G58" s="12">
        <v>0.4</v>
      </c>
      <c r="H58" s="12">
        <v>0.4</v>
      </c>
      <c r="I58" s="12">
        <v>9.8000000000000007</v>
      </c>
      <c r="J58" s="12">
        <v>47</v>
      </c>
      <c r="K58" s="34">
        <v>0.03</v>
      </c>
      <c r="L58" s="34">
        <v>10</v>
      </c>
      <c r="M58" s="34"/>
      <c r="N58" s="34">
        <v>0.2</v>
      </c>
      <c r="O58" s="34">
        <v>16</v>
      </c>
      <c r="P58" s="34">
        <v>11</v>
      </c>
      <c r="Q58" s="34">
        <v>9</v>
      </c>
      <c r="R58" s="34">
        <v>2.2000000000000002</v>
      </c>
      <c r="S58" s="31"/>
    </row>
    <row r="59" spans="1:23">
      <c r="A59" s="14"/>
      <c r="E59" s="10"/>
      <c r="F59" s="7"/>
      <c r="G59" s="20">
        <f>SUM(G57:G58)/2</f>
        <v>0.61</v>
      </c>
      <c r="H59" s="20">
        <f t="shared" ref="H59:R59" si="13">SUM(H57:H58)/2</f>
        <v>1.4450000000000001</v>
      </c>
      <c r="I59" s="20">
        <f t="shared" si="13"/>
        <v>6.8050000000000006</v>
      </c>
      <c r="J59" s="20">
        <f t="shared" si="13"/>
        <v>44</v>
      </c>
      <c r="K59" s="20">
        <f t="shared" si="13"/>
        <v>0.02</v>
      </c>
      <c r="L59" s="20">
        <f t="shared" si="13"/>
        <v>8.375</v>
      </c>
      <c r="M59" s="20">
        <f t="shared" si="13"/>
        <v>1.2</v>
      </c>
      <c r="N59" s="20">
        <f t="shared" si="13"/>
        <v>0.625</v>
      </c>
      <c r="O59" s="20">
        <f t="shared" si="13"/>
        <v>20.75</v>
      </c>
      <c r="P59" s="20">
        <f t="shared" si="13"/>
        <v>13</v>
      </c>
      <c r="Q59" s="20">
        <f t="shared" si="13"/>
        <v>8.5</v>
      </c>
      <c r="R59" s="20">
        <f t="shared" si="13"/>
        <v>1.4000000000000001</v>
      </c>
    </row>
    <row r="60" spans="1:23">
      <c r="A60" s="14"/>
      <c r="B60" s="23" t="s">
        <v>23</v>
      </c>
      <c r="C60" s="14"/>
      <c r="D60" s="14"/>
      <c r="E60" s="10"/>
      <c r="F60" s="11"/>
      <c r="G60" s="12"/>
      <c r="H60" s="12"/>
      <c r="I60" s="12"/>
      <c r="J60" s="12"/>
      <c r="K60" s="34"/>
      <c r="L60" s="34"/>
      <c r="M60" s="34"/>
      <c r="N60" s="34"/>
      <c r="O60" s="34"/>
      <c r="P60" s="34"/>
      <c r="Q60" s="34"/>
      <c r="R60" s="34"/>
    </row>
    <row r="61" spans="1:23" s="14" customFormat="1" ht="14.25" customHeight="1">
      <c r="A61" s="14" t="s">
        <v>61</v>
      </c>
      <c r="E61" s="3">
        <v>250</v>
      </c>
      <c r="F61" s="12"/>
      <c r="G61" s="12">
        <v>6.75</v>
      </c>
      <c r="H61" s="12">
        <v>4.25</v>
      </c>
      <c r="I61" s="12">
        <v>19.5</v>
      </c>
      <c r="J61" s="12">
        <v>143.75</v>
      </c>
      <c r="K61" s="12">
        <v>0.24</v>
      </c>
      <c r="L61" s="12">
        <v>7.12</v>
      </c>
      <c r="M61" s="12">
        <v>17.75</v>
      </c>
      <c r="N61" s="12">
        <v>0.37</v>
      </c>
      <c r="O61" s="12">
        <v>31.37</v>
      </c>
      <c r="P61" s="12">
        <v>101.75</v>
      </c>
      <c r="Q61" s="12">
        <v>38.119999999999997</v>
      </c>
      <c r="R61" s="12">
        <v>1.9</v>
      </c>
      <c r="U61" s="3"/>
      <c r="V61" s="3"/>
      <c r="W61" s="3"/>
    </row>
    <row r="62" spans="1:23">
      <c r="A62" s="14"/>
      <c r="E62" s="10"/>
      <c r="F62" s="7"/>
      <c r="G62" s="20">
        <f>G61</f>
        <v>6.75</v>
      </c>
      <c r="H62" s="20">
        <f t="shared" ref="H62:R62" si="14">H61</f>
        <v>4.25</v>
      </c>
      <c r="I62" s="20">
        <f t="shared" si="14"/>
        <v>19.5</v>
      </c>
      <c r="J62" s="20">
        <f t="shared" si="14"/>
        <v>143.75</v>
      </c>
      <c r="K62" s="20">
        <f t="shared" si="14"/>
        <v>0.24</v>
      </c>
      <c r="L62" s="20">
        <f t="shared" si="14"/>
        <v>7.12</v>
      </c>
      <c r="M62" s="20">
        <f t="shared" si="14"/>
        <v>17.75</v>
      </c>
      <c r="N62" s="20">
        <f t="shared" si="14"/>
        <v>0.37</v>
      </c>
      <c r="O62" s="20">
        <f t="shared" si="14"/>
        <v>31.37</v>
      </c>
      <c r="P62" s="20">
        <f t="shared" si="14"/>
        <v>101.75</v>
      </c>
      <c r="Q62" s="20">
        <f t="shared" si="14"/>
        <v>38.119999999999997</v>
      </c>
      <c r="R62" s="20">
        <f t="shared" si="14"/>
        <v>1.9</v>
      </c>
    </row>
    <row r="63" spans="1:23">
      <c r="A63" s="14"/>
      <c r="B63" s="23" t="s">
        <v>26</v>
      </c>
      <c r="C63" s="14"/>
      <c r="D63" s="14"/>
      <c r="E63" s="10"/>
      <c r="F63" s="7"/>
      <c r="G63" s="20"/>
      <c r="H63" s="12"/>
      <c r="I63" s="12"/>
      <c r="J63" s="12"/>
      <c r="K63" s="34"/>
      <c r="L63" s="34"/>
      <c r="M63" s="34"/>
      <c r="N63" s="34"/>
      <c r="O63" s="34"/>
      <c r="P63" s="34"/>
      <c r="Q63" s="34"/>
      <c r="R63" s="34"/>
    </row>
    <row r="64" spans="1:23">
      <c r="A64" s="14" t="s">
        <v>40</v>
      </c>
      <c r="E64" s="10" t="s">
        <v>12</v>
      </c>
      <c r="F64" s="11"/>
      <c r="G64" s="12">
        <v>18.66</v>
      </c>
      <c r="H64" s="12">
        <v>10.5</v>
      </c>
      <c r="I64" s="12">
        <v>38.5</v>
      </c>
      <c r="J64" s="12">
        <v>323.16000000000003</v>
      </c>
      <c r="K64" s="34">
        <v>3.1</v>
      </c>
      <c r="L64" s="34">
        <v>0.4</v>
      </c>
      <c r="M64" s="34">
        <v>10.1</v>
      </c>
      <c r="N64" s="34">
        <v>1.5</v>
      </c>
      <c r="O64" s="34">
        <v>19.2</v>
      </c>
      <c r="P64" s="34">
        <v>24.8</v>
      </c>
      <c r="Q64" s="34">
        <v>7.1</v>
      </c>
      <c r="R64" s="34">
        <v>7.8</v>
      </c>
    </row>
    <row r="65" spans="1:23">
      <c r="A65" s="14" t="s">
        <v>31</v>
      </c>
      <c r="E65" s="10">
        <v>100</v>
      </c>
      <c r="F65" s="11"/>
      <c r="G65" s="12">
        <v>28.58</v>
      </c>
      <c r="H65" s="12">
        <v>12</v>
      </c>
      <c r="I65" s="12">
        <v>4.67</v>
      </c>
      <c r="J65" s="12">
        <v>241</v>
      </c>
      <c r="K65" s="34">
        <v>7.0000000000000007E-2</v>
      </c>
      <c r="L65" s="34">
        <v>5</v>
      </c>
      <c r="M65" s="34">
        <v>11.1</v>
      </c>
      <c r="N65" s="34">
        <v>1</v>
      </c>
      <c r="O65" s="34">
        <v>20.8</v>
      </c>
      <c r="P65" s="34">
        <v>90.8</v>
      </c>
      <c r="Q65" s="34">
        <v>24</v>
      </c>
      <c r="R65" s="34">
        <v>1.03</v>
      </c>
    </row>
    <row r="66" spans="1:23">
      <c r="A66" s="14"/>
      <c r="E66" s="10"/>
      <c r="F66" s="7"/>
      <c r="G66" s="20">
        <f t="shared" ref="G66:R66" si="15">SUM(G64:G65)/2</f>
        <v>23.619999999999997</v>
      </c>
      <c r="H66" s="20">
        <f t="shared" si="15"/>
        <v>11.25</v>
      </c>
      <c r="I66" s="20">
        <f t="shared" si="15"/>
        <v>21.585000000000001</v>
      </c>
      <c r="J66" s="20">
        <f t="shared" si="15"/>
        <v>282.08000000000004</v>
      </c>
      <c r="K66" s="20">
        <f t="shared" si="15"/>
        <v>1.585</v>
      </c>
      <c r="L66" s="20">
        <f t="shared" si="15"/>
        <v>2.7</v>
      </c>
      <c r="M66" s="20">
        <f t="shared" si="15"/>
        <v>10.6</v>
      </c>
      <c r="N66" s="20">
        <f t="shared" si="15"/>
        <v>1.25</v>
      </c>
      <c r="O66" s="20">
        <f t="shared" si="15"/>
        <v>20</v>
      </c>
      <c r="P66" s="20">
        <f t="shared" si="15"/>
        <v>57.8</v>
      </c>
      <c r="Q66" s="20">
        <f t="shared" si="15"/>
        <v>15.55</v>
      </c>
      <c r="R66" s="20">
        <f t="shared" si="15"/>
        <v>4.415</v>
      </c>
    </row>
    <row r="67" spans="1:23">
      <c r="A67" s="14"/>
      <c r="B67" s="23" t="s">
        <v>3</v>
      </c>
      <c r="C67" s="23"/>
      <c r="D67" s="14"/>
      <c r="E67" s="10"/>
      <c r="F67" s="7"/>
      <c r="G67" s="20"/>
      <c r="H67" s="20"/>
      <c r="I67" s="20"/>
      <c r="J67" s="20"/>
      <c r="K67" s="34"/>
      <c r="L67" s="34"/>
      <c r="M67" s="34"/>
      <c r="N67" s="34"/>
      <c r="O67" s="34"/>
      <c r="P67" s="34"/>
      <c r="Q67" s="34"/>
      <c r="R67" s="34"/>
    </row>
    <row r="68" spans="1:23" s="33" customFormat="1">
      <c r="A68" s="5" t="s">
        <v>86</v>
      </c>
      <c r="B68" s="5"/>
      <c r="C68" s="5"/>
      <c r="D68" s="5"/>
      <c r="E68" s="10" t="s">
        <v>39</v>
      </c>
      <c r="F68" s="11"/>
      <c r="G68" s="12">
        <v>8.77</v>
      </c>
      <c r="H68" s="12">
        <v>6.1</v>
      </c>
      <c r="I68" s="12">
        <v>39.619999999999997</v>
      </c>
      <c r="J68" s="12">
        <v>248</v>
      </c>
      <c r="K68" s="12">
        <v>0.15</v>
      </c>
      <c r="L68" s="12">
        <v>0.85</v>
      </c>
      <c r="M68" s="12">
        <v>4</v>
      </c>
      <c r="N68" s="12">
        <v>1</v>
      </c>
      <c r="O68" s="12">
        <v>52.9</v>
      </c>
      <c r="P68" s="12">
        <v>186</v>
      </c>
      <c r="Q68" s="12">
        <v>131</v>
      </c>
      <c r="R68" s="12">
        <v>3.98</v>
      </c>
      <c r="S68" s="31"/>
    </row>
    <row r="69" spans="1:23">
      <c r="F69" s="7"/>
      <c r="G69" s="20">
        <f>SUM(G68)</f>
        <v>8.77</v>
      </c>
      <c r="H69" s="20">
        <f t="shared" ref="H69:R69" si="16">SUM(H68)</f>
        <v>6.1</v>
      </c>
      <c r="I69" s="20">
        <f t="shared" si="16"/>
        <v>39.619999999999997</v>
      </c>
      <c r="J69" s="20">
        <f t="shared" si="16"/>
        <v>248</v>
      </c>
      <c r="K69" s="20">
        <f t="shared" si="16"/>
        <v>0.15</v>
      </c>
      <c r="L69" s="20">
        <f t="shared" si="16"/>
        <v>0.85</v>
      </c>
      <c r="M69" s="20">
        <f t="shared" si="16"/>
        <v>4</v>
      </c>
      <c r="N69" s="20">
        <f t="shared" si="16"/>
        <v>1</v>
      </c>
      <c r="O69" s="20">
        <f t="shared" si="16"/>
        <v>52.9</v>
      </c>
      <c r="P69" s="20">
        <f t="shared" si="16"/>
        <v>186</v>
      </c>
      <c r="Q69" s="20">
        <f t="shared" si="16"/>
        <v>131</v>
      </c>
      <c r="R69" s="20">
        <f t="shared" si="16"/>
        <v>3.98</v>
      </c>
    </row>
    <row r="70" spans="1:23">
      <c r="A70" s="14"/>
      <c r="B70" s="23" t="s">
        <v>4</v>
      </c>
      <c r="C70" s="23"/>
      <c r="D70" s="14"/>
      <c r="E70" s="10"/>
      <c r="F70" s="10"/>
      <c r="G70" s="12"/>
      <c r="H70" s="12"/>
      <c r="I70" s="12"/>
      <c r="J70" s="12"/>
      <c r="K70" s="34"/>
      <c r="L70" s="34"/>
      <c r="M70" s="34"/>
      <c r="N70" s="34"/>
      <c r="O70" s="34"/>
      <c r="P70" s="34"/>
      <c r="Q70" s="34"/>
      <c r="R70" s="34"/>
    </row>
    <row r="71" spans="1:23" s="5" customFormat="1">
      <c r="A71" s="5" t="s">
        <v>59</v>
      </c>
      <c r="E71" s="10">
        <v>200</v>
      </c>
      <c r="F71" s="11"/>
      <c r="G71" s="12">
        <v>0.66200000000000003</v>
      </c>
      <c r="H71" s="12">
        <v>0.09</v>
      </c>
      <c r="I71" s="12">
        <v>32.01</v>
      </c>
      <c r="J71" s="12">
        <v>132.80000000000001</v>
      </c>
      <c r="K71" s="12">
        <v>0.01</v>
      </c>
      <c r="L71" s="12">
        <v>0.72</v>
      </c>
      <c r="M71" s="12"/>
      <c r="N71" s="12">
        <v>0.50800000000000001</v>
      </c>
      <c r="O71" s="12">
        <v>32.479999999999997</v>
      </c>
      <c r="P71" s="12">
        <v>23.44</v>
      </c>
      <c r="Q71" s="12">
        <v>17.46</v>
      </c>
      <c r="R71" s="12">
        <v>0.69</v>
      </c>
      <c r="U71" s="17"/>
      <c r="V71" s="18"/>
      <c r="W71" s="19"/>
    </row>
    <row r="72" spans="1:23">
      <c r="A72" s="14"/>
      <c r="B72" s="14"/>
      <c r="C72" s="14"/>
      <c r="D72" s="14"/>
      <c r="E72" s="10"/>
      <c r="F72" s="7"/>
      <c r="G72" s="20">
        <f>SUM(G71)</f>
        <v>0.66200000000000003</v>
      </c>
      <c r="H72" s="20"/>
      <c r="I72" s="20">
        <f>SUM(I71)</f>
        <v>32.01</v>
      </c>
      <c r="J72" s="20">
        <f>SUM(J71)</f>
        <v>132.80000000000001</v>
      </c>
      <c r="K72" s="37">
        <f>SUM(K71)</f>
        <v>0.01</v>
      </c>
      <c r="L72" s="37">
        <f>SUM(L71)</f>
        <v>0.72</v>
      </c>
      <c r="M72" s="37"/>
      <c r="N72" s="37">
        <f>SUM(N71)</f>
        <v>0.50800000000000001</v>
      </c>
      <c r="O72" s="37">
        <f>SUM(O71)</f>
        <v>32.479999999999997</v>
      </c>
      <c r="P72" s="37">
        <f>SUM(P71)</f>
        <v>23.44</v>
      </c>
      <c r="Q72" s="37">
        <f>SUM(Q71)</f>
        <v>17.46</v>
      </c>
      <c r="R72" s="37">
        <f>SUM(R71)</f>
        <v>0.69</v>
      </c>
    </row>
    <row r="73" spans="1:23">
      <c r="A73" s="14" t="s">
        <v>5</v>
      </c>
      <c r="B73" s="14"/>
      <c r="C73" s="14"/>
      <c r="D73" s="14"/>
      <c r="E73" s="10" t="s">
        <v>84</v>
      </c>
      <c r="F73" s="11"/>
      <c r="G73" s="12">
        <v>2.9</v>
      </c>
      <c r="H73" s="12">
        <v>0.8</v>
      </c>
      <c r="I73" s="12">
        <v>17</v>
      </c>
      <c r="J73" s="12">
        <v>90</v>
      </c>
      <c r="K73" s="34">
        <v>0.04</v>
      </c>
      <c r="L73" s="34">
        <v>0</v>
      </c>
      <c r="M73" s="34">
        <v>0</v>
      </c>
      <c r="N73" s="34">
        <v>0.4</v>
      </c>
      <c r="O73" s="34">
        <v>8.6999999999999993</v>
      </c>
      <c r="P73" s="34">
        <v>34.1</v>
      </c>
      <c r="Q73" s="34">
        <v>9.1</v>
      </c>
      <c r="R73" s="34">
        <v>0.52</v>
      </c>
    </row>
    <row r="74" spans="1:23">
      <c r="A74" s="14"/>
      <c r="B74" s="14"/>
      <c r="C74" s="14"/>
      <c r="D74" s="14"/>
      <c r="E74" s="10"/>
      <c r="F74" s="11"/>
      <c r="G74" s="20">
        <f>G73</f>
        <v>2.9</v>
      </c>
      <c r="H74" s="20">
        <f t="shared" ref="H74:R74" si="17">H73</f>
        <v>0.8</v>
      </c>
      <c r="I74" s="20">
        <f t="shared" si="17"/>
        <v>17</v>
      </c>
      <c r="J74" s="20">
        <f t="shared" si="17"/>
        <v>90</v>
      </c>
      <c r="K74" s="20">
        <f t="shared" si="17"/>
        <v>0.04</v>
      </c>
      <c r="L74" s="20">
        <f t="shared" si="17"/>
        <v>0</v>
      </c>
      <c r="M74" s="20">
        <f t="shared" si="17"/>
        <v>0</v>
      </c>
      <c r="N74" s="20">
        <f t="shared" si="17"/>
        <v>0.4</v>
      </c>
      <c r="O74" s="20">
        <f t="shared" si="17"/>
        <v>8.6999999999999993</v>
      </c>
      <c r="P74" s="20">
        <f t="shared" si="17"/>
        <v>34.1</v>
      </c>
      <c r="Q74" s="20">
        <f t="shared" si="17"/>
        <v>9.1</v>
      </c>
      <c r="R74" s="20">
        <f t="shared" si="17"/>
        <v>0.52</v>
      </c>
    </row>
    <row r="75" spans="1:23">
      <c r="A75" s="14"/>
      <c r="B75" s="14"/>
      <c r="C75" s="14"/>
      <c r="D75" s="4"/>
      <c r="E75" s="6" t="s">
        <v>6</v>
      </c>
      <c r="F75" s="7"/>
      <c r="G75" s="20">
        <f>G74+G72+G69+G66+G62+G59</f>
        <v>43.311999999999998</v>
      </c>
      <c r="H75" s="20">
        <f t="shared" ref="H75:R75" si="18">H74+H72+H69+H66+H62+H59</f>
        <v>23.844999999999999</v>
      </c>
      <c r="I75" s="20">
        <f t="shared" si="18"/>
        <v>136.52000000000001</v>
      </c>
      <c r="J75" s="20">
        <f t="shared" si="18"/>
        <v>940.63000000000011</v>
      </c>
      <c r="K75" s="20">
        <f t="shared" si="18"/>
        <v>2.0449999999999999</v>
      </c>
      <c r="L75" s="20">
        <f t="shared" si="18"/>
        <v>19.765000000000001</v>
      </c>
      <c r="M75" s="20">
        <f t="shared" si="18"/>
        <v>33.550000000000004</v>
      </c>
      <c r="N75" s="20">
        <f t="shared" si="18"/>
        <v>4.1530000000000005</v>
      </c>
      <c r="O75" s="20">
        <f t="shared" si="18"/>
        <v>166.2</v>
      </c>
      <c r="P75" s="20">
        <f t="shared" si="18"/>
        <v>416.09000000000003</v>
      </c>
      <c r="Q75" s="20">
        <f t="shared" si="18"/>
        <v>219.73000000000002</v>
      </c>
      <c r="R75" s="20">
        <f t="shared" si="18"/>
        <v>12.905000000000001</v>
      </c>
    </row>
    <row r="76" spans="1:23">
      <c r="A76" s="14"/>
      <c r="B76" s="23"/>
      <c r="C76" s="14"/>
      <c r="D76" s="4"/>
      <c r="E76" s="10"/>
      <c r="F76" s="10"/>
      <c r="G76" s="3"/>
      <c r="H76" s="3"/>
      <c r="I76" s="3"/>
      <c r="J76" s="50">
        <f>J75*60%/1627.8</f>
        <v>0.34671212679690383</v>
      </c>
    </row>
    <row r="77" spans="1:23">
      <c r="A77" s="23"/>
      <c r="B77" s="23"/>
      <c r="C77" s="23"/>
      <c r="D77" s="23"/>
      <c r="E77" s="6"/>
      <c r="F77" s="6"/>
      <c r="G77" s="22"/>
      <c r="K77" s="34"/>
      <c r="L77" s="34"/>
      <c r="M77" s="34"/>
      <c r="N77" s="34"/>
      <c r="O77" s="34"/>
      <c r="P77" s="34"/>
      <c r="Q77" s="34"/>
      <c r="R77" s="34"/>
    </row>
    <row r="78" spans="1:23">
      <c r="A78" s="42" t="s">
        <v>36</v>
      </c>
      <c r="B78" s="14"/>
      <c r="C78" s="14"/>
      <c r="D78" s="14"/>
      <c r="E78" s="6"/>
      <c r="F78" s="7"/>
      <c r="G78" s="22"/>
      <c r="H78" s="3"/>
      <c r="I78" s="3"/>
      <c r="J78" s="3"/>
    </row>
    <row r="79" spans="1:23">
      <c r="A79" s="14"/>
      <c r="B79" s="23" t="s">
        <v>24</v>
      </c>
      <c r="C79" s="14"/>
      <c r="D79" s="14"/>
      <c r="E79" s="6"/>
      <c r="F79" s="6"/>
      <c r="G79" s="22"/>
      <c r="H79" s="22"/>
      <c r="I79" s="22"/>
      <c r="J79" s="22"/>
    </row>
    <row r="80" spans="1:23" s="33" customFormat="1">
      <c r="A80" s="9" t="s">
        <v>48</v>
      </c>
      <c r="B80" s="31"/>
      <c r="C80" s="31"/>
      <c r="D80" s="31"/>
      <c r="E80" s="10" t="s">
        <v>43</v>
      </c>
      <c r="F80" s="11"/>
      <c r="G80" s="11">
        <v>7.31</v>
      </c>
      <c r="H80" s="11">
        <v>11.004</v>
      </c>
      <c r="I80" s="11">
        <v>20.76</v>
      </c>
      <c r="J80" s="11">
        <v>217</v>
      </c>
      <c r="K80" s="11">
        <v>5.6000000000000001E-2</v>
      </c>
      <c r="L80" s="11">
        <v>0.15</v>
      </c>
      <c r="M80" s="11">
        <v>72.099999999999994</v>
      </c>
      <c r="N80" s="11">
        <v>0.63</v>
      </c>
      <c r="O80" s="11">
        <v>220.08</v>
      </c>
      <c r="P80" s="11">
        <v>155.4</v>
      </c>
      <c r="Q80" s="11">
        <v>17.43</v>
      </c>
      <c r="R80" s="11">
        <v>0.63</v>
      </c>
      <c r="S80" s="31"/>
    </row>
    <row r="81" spans="1:19" s="33" customFormat="1" ht="26.25" hidden="1" customHeight="1">
      <c r="A81" s="9"/>
      <c r="B81" s="9"/>
      <c r="C81" s="9"/>
      <c r="D81" s="9"/>
      <c r="E81" s="10"/>
      <c r="F81" s="11"/>
      <c r="G81" s="11"/>
      <c r="H81" s="11"/>
      <c r="I81" s="11"/>
      <c r="J81" s="11"/>
      <c r="K81" s="32"/>
      <c r="L81" s="32"/>
      <c r="M81" s="32"/>
      <c r="N81" s="32"/>
      <c r="O81" s="32"/>
      <c r="P81" s="32"/>
      <c r="Q81" s="32"/>
      <c r="R81" s="32"/>
      <c r="S81" s="31"/>
    </row>
    <row r="82" spans="1:19" s="33" customFormat="1" ht="33.75" customHeight="1">
      <c r="A82" s="64" t="s">
        <v>70</v>
      </c>
      <c r="B82" s="64"/>
      <c r="C82" s="64"/>
      <c r="D82" s="64"/>
      <c r="E82" s="11">
        <v>60</v>
      </c>
      <c r="F82" s="56"/>
      <c r="G82" s="60">
        <v>0.59</v>
      </c>
      <c r="H82" s="60">
        <v>6.1</v>
      </c>
      <c r="I82" s="60">
        <v>2.04</v>
      </c>
      <c r="J82" s="60">
        <v>67</v>
      </c>
      <c r="K82" s="60">
        <v>1.2E-2</v>
      </c>
      <c r="L82" s="60">
        <v>3.87</v>
      </c>
      <c r="M82" s="60">
        <v>0.06</v>
      </c>
      <c r="N82" s="60">
        <v>0.09</v>
      </c>
      <c r="O82" s="60">
        <v>11.7</v>
      </c>
      <c r="P82" s="60">
        <v>11.4</v>
      </c>
      <c r="Q82" s="60">
        <v>4.8</v>
      </c>
      <c r="R82" s="61"/>
      <c r="S82" s="31"/>
    </row>
    <row r="83" spans="1:19">
      <c r="A83" s="14"/>
      <c r="E83" s="10"/>
      <c r="F83" s="7"/>
      <c r="G83" s="20">
        <f>SUM(G80:G82)/2</f>
        <v>3.9499999999999997</v>
      </c>
      <c r="H83" s="20">
        <f t="shared" ref="H83:R83" si="19">SUM(H80:H82)/2</f>
        <v>8.5519999999999996</v>
      </c>
      <c r="I83" s="20">
        <f t="shared" si="19"/>
        <v>11.4</v>
      </c>
      <c r="J83" s="20">
        <f t="shared" si="19"/>
        <v>142</v>
      </c>
      <c r="K83" s="20">
        <f t="shared" si="19"/>
        <v>3.4000000000000002E-2</v>
      </c>
      <c r="L83" s="20">
        <f t="shared" si="19"/>
        <v>2.0100000000000002</v>
      </c>
      <c r="M83" s="20">
        <f t="shared" si="19"/>
        <v>36.08</v>
      </c>
      <c r="N83" s="20">
        <f t="shared" si="19"/>
        <v>0.36</v>
      </c>
      <c r="O83" s="20">
        <f t="shared" si="19"/>
        <v>115.89</v>
      </c>
      <c r="P83" s="20">
        <f t="shared" si="19"/>
        <v>83.4</v>
      </c>
      <c r="Q83" s="20">
        <f t="shared" si="19"/>
        <v>11.115</v>
      </c>
      <c r="R83" s="20">
        <f t="shared" si="19"/>
        <v>0.315</v>
      </c>
    </row>
    <row r="84" spans="1:19">
      <c r="A84" s="14"/>
      <c r="B84" s="23" t="s">
        <v>30</v>
      </c>
      <c r="C84" s="14"/>
      <c r="D84" s="14"/>
      <c r="E84" s="10"/>
      <c r="F84" s="11"/>
      <c r="G84" s="12"/>
      <c r="H84" s="12"/>
      <c r="I84" s="12"/>
      <c r="J84" s="12"/>
      <c r="K84" s="34"/>
      <c r="L84" s="34"/>
      <c r="M84" s="34"/>
      <c r="N84" s="34"/>
      <c r="O84" s="34"/>
      <c r="P84" s="34"/>
      <c r="Q84" s="34"/>
      <c r="R84" s="34"/>
    </row>
    <row r="85" spans="1:19" s="14" customFormat="1">
      <c r="A85" s="14" t="s">
        <v>62</v>
      </c>
      <c r="E85" s="3" t="s">
        <v>63</v>
      </c>
      <c r="F85" s="12"/>
      <c r="G85" s="12">
        <v>1.78</v>
      </c>
      <c r="H85" s="12">
        <v>4.75</v>
      </c>
      <c r="I85" s="12">
        <v>11.8</v>
      </c>
      <c r="J85" s="12">
        <v>96</v>
      </c>
      <c r="K85" s="12">
        <v>0.04</v>
      </c>
      <c r="L85" s="12">
        <v>7.93</v>
      </c>
      <c r="M85" s="12">
        <v>21.75</v>
      </c>
      <c r="N85" s="12">
        <v>0.28000000000000003</v>
      </c>
      <c r="O85" s="12">
        <v>32.65</v>
      </c>
      <c r="P85" s="12">
        <v>45.05</v>
      </c>
      <c r="Q85" s="12">
        <v>20.58</v>
      </c>
      <c r="R85" s="12">
        <v>0.96</v>
      </c>
    </row>
    <row r="86" spans="1:19">
      <c r="A86" s="14"/>
      <c r="E86" s="10"/>
      <c r="F86" s="7"/>
      <c r="G86" s="20">
        <f>G85</f>
        <v>1.78</v>
      </c>
      <c r="H86" s="20">
        <f t="shared" ref="H86:R86" si="20">H85</f>
        <v>4.75</v>
      </c>
      <c r="I86" s="20">
        <f t="shared" si="20"/>
        <v>11.8</v>
      </c>
      <c r="J86" s="20">
        <f t="shared" si="20"/>
        <v>96</v>
      </c>
      <c r="K86" s="20">
        <f t="shared" si="20"/>
        <v>0.04</v>
      </c>
      <c r="L86" s="20">
        <f t="shared" si="20"/>
        <v>7.93</v>
      </c>
      <c r="M86" s="20">
        <f t="shared" si="20"/>
        <v>21.75</v>
      </c>
      <c r="N86" s="20">
        <f t="shared" si="20"/>
        <v>0.28000000000000003</v>
      </c>
      <c r="O86" s="20">
        <f t="shared" si="20"/>
        <v>32.65</v>
      </c>
      <c r="P86" s="20">
        <f t="shared" si="20"/>
        <v>45.05</v>
      </c>
      <c r="Q86" s="20">
        <f t="shared" si="20"/>
        <v>20.58</v>
      </c>
      <c r="R86" s="20">
        <f t="shared" si="20"/>
        <v>0.96</v>
      </c>
    </row>
    <row r="87" spans="1:19">
      <c r="A87" s="14"/>
      <c r="B87" s="23" t="s">
        <v>26</v>
      </c>
      <c r="C87" s="14"/>
      <c r="D87" s="14"/>
      <c r="E87" s="10"/>
      <c r="F87" s="7"/>
      <c r="G87" s="20"/>
      <c r="H87" s="20"/>
      <c r="I87" s="20"/>
      <c r="J87" s="20"/>
      <c r="K87" s="34"/>
      <c r="L87" s="34"/>
      <c r="M87" s="34"/>
      <c r="N87" s="34"/>
      <c r="O87" s="34"/>
      <c r="P87" s="34"/>
      <c r="Q87" s="34"/>
      <c r="R87" s="34"/>
    </row>
    <row r="88" spans="1:19" s="14" customFormat="1">
      <c r="A88" s="5" t="s">
        <v>93</v>
      </c>
      <c r="B88" s="5"/>
      <c r="C88" s="5"/>
      <c r="D88" s="5"/>
      <c r="E88" s="3" t="s">
        <v>66</v>
      </c>
      <c r="F88" s="20"/>
      <c r="G88" s="13">
        <v>12</v>
      </c>
      <c r="H88" s="13">
        <v>4.8</v>
      </c>
      <c r="I88" s="13">
        <v>26.4</v>
      </c>
      <c r="J88" s="13">
        <v>192</v>
      </c>
      <c r="K88" s="13">
        <v>23.6</v>
      </c>
      <c r="L88" s="13">
        <v>0.02</v>
      </c>
      <c r="M88" s="13">
        <v>24.8</v>
      </c>
      <c r="N88" s="13">
        <v>0.85</v>
      </c>
      <c r="O88" s="13">
        <v>69.849999999999994</v>
      </c>
      <c r="P88" s="13">
        <v>25.65</v>
      </c>
      <c r="Q88" s="13">
        <v>2.2999999999999998</v>
      </c>
      <c r="R88" s="13">
        <v>0.09</v>
      </c>
    </row>
    <row r="89" spans="1:19" s="33" customFormat="1" ht="17.25" customHeight="1">
      <c r="A89" s="9" t="s">
        <v>50</v>
      </c>
      <c r="B89" s="31"/>
      <c r="C89" s="31"/>
      <c r="D89" s="31"/>
      <c r="E89" s="10" t="s">
        <v>51</v>
      </c>
      <c r="F89" s="11"/>
      <c r="G89" s="11">
        <v>27.5</v>
      </c>
      <c r="H89" s="11">
        <v>31.96</v>
      </c>
      <c r="I89" s="11">
        <v>27.01</v>
      </c>
      <c r="J89" s="11">
        <v>527.78</v>
      </c>
      <c r="K89" s="32">
        <v>7.8E-2</v>
      </c>
      <c r="L89" s="32">
        <v>2.91</v>
      </c>
      <c r="M89" s="32">
        <v>34.959000000000003</v>
      </c>
      <c r="N89" s="32">
        <v>0</v>
      </c>
      <c r="O89" s="32">
        <v>20.41</v>
      </c>
      <c r="P89" s="32">
        <v>100.123</v>
      </c>
      <c r="Q89" s="32">
        <v>21.311</v>
      </c>
      <c r="R89" s="32">
        <v>2</v>
      </c>
      <c r="S89" s="31"/>
    </row>
    <row r="90" spans="1:19" s="33" customFormat="1">
      <c r="A90" s="5" t="s">
        <v>49</v>
      </c>
      <c r="B90" s="5"/>
      <c r="C90" s="5"/>
      <c r="D90" s="5"/>
      <c r="E90" s="10">
        <v>90</v>
      </c>
      <c r="F90" s="43"/>
      <c r="G90" s="11">
        <v>28.27</v>
      </c>
      <c r="H90" s="11">
        <v>8.67</v>
      </c>
      <c r="I90" s="11">
        <v>0.84</v>
      </c>
      <c r="J90" s="11">
        <v>194</v>
      </c>
      <c r="K90" s="11">
        <v>0.09</v>
      </c>
      <c r="L90" s="11">
        <v>8.42</v>
      </c>
      <c r="M90" s="11">
        <v>33.299999999999997</v>
      </c>
      <c r="N90" s="11">
        <v>0.92</v>
      </c>
      <c r="O90" s="11">
        <v>38.4</v>
      </c>
      <c r="P90" s="11">
        <v>151.4</v>
      </c>
      <c r="Q90" s="11">
        <v>30.5</v>
      </c>
      <c r="R90" s="11">
        <v>1.98</v>
      </c>
      <c r="S90" s="31"/>
    </row>
    <row r="91" spans="1:19">
      <c r="A91" s="14"/>
      <c r="B91" s="14"/>
      <c r="C91" s="14"/>
      <c r="D91" s="14"/>
      <c r="E91" s="10"/>
      <c r="F91" s="7"/>
      <c r="G91" s="20">
        <f>(G88+G89+G90)/3</f>
        <v>22.59</v>
      </c>
      <c r="H91" s="20">
        <f t="shared" ref="H91:R91" si="21">(H88+H89+H90)/3</f>
        <v>15.143333333333333</v>
      </c>
      <c r="I91" s="20">
        <f t="shared" si="21"/>
        <v>18.083333333333332</v>
      </c>
      <c r="J91" s="20">
        <f t="shared" si="21"/>
        <v>304.59333333333331</v>
      </c>
      <c r="K91" s="20">
        <f t="shared" si="21"/>
        <v>7.9226666666666672</v>
      </c>
      <c r="L91" s="20">
        <f t="shared" si="21"/>
        <v>3.7833333333333332</v>
      </c>
      <c r="M91" s="20">
        <f t="shared" si="21"/>
        <v>31.019666666666666</v>
      </c>
      <c r="N91" s="20">
        <f t="shared" si="21"/>
        <v>0.59</v>
      </c>
      <c r="O91" s="20">
        <f t="shared" si="21"/>
        <v>42.886666666666663</v>
      </c>
      <c r="P91" s="20">
        <f t="shared" si="21"/>
        <v>92.391000000000005</v>
      </c>
      <c r="Q91" s="20">
        <f t="shared" si="21"/>
        <v>18.037000000000003</v>
      </c>
      <c r="R91" s="20">
        <f t="shared" si="21"/>
        <v>1.3566666666666667</v>
      </c>
    </row>
    <row r="92" spans="1:19">
      <c r="A92" s="14"/>
      <c r="B92" s="23" t="s">
        <v>27</v>
      </c>
      <c r="C92" s="23"/>
      <c r="D92" s="14"/>
      <c r="E92" s="10"/>
      <c r="F92" s="10"/>
      <c r="G92" s="12"/>
      <c r="H92" s="12"/>
      <c r="I92" s="12"/>
      <c r="J92" s="12"/>
      <c r="K92" s="34"/>
      <c r="L92" s="34"/>
      <c r="M92" s="34"/>
      <c r="N92" s="34"/>
      <c r="O92" s="34"/>
      <c r="P92" s="34"/>
      <c r="Q92" s="34"/>
      <c r="R92" s="34"/>
    </row>
    <row r="93" spans="1:19" s="33" customFormat="1">
      <c r="A93" s="9" t="s">
        <v>94</v>
      </c>
      <c r="B93" s="9"/>
      <c r="C93" s="9"/>
      <c r="D93" s="9"/>
      <c r="E93" s="10" t="s">
        <v>72</v>
      </c>
      <c r="F93" s="11"/>
      <c r="G93" s="11">
        <v>6.67</v>
      </c>
      <c r="H93" s="11">
        <v>8.5399999999999991</v>
      </c>
      <c r="I93" s="11">
        <v>41.95</v>
      </c>
      <c r="J93" s="11">
        <v>272</v>
      </c>
      <c r="K93" s="32">
        <v>0.108</v>
      </c>
      <c r="L93" s="32">
        <v>0.74</v>
      </c>
      <c r="M93" s="32">
        <v>42.34</v>
      </c>
      <c r="N93" s="32">
        <v>0.59</v>
      </c>
      <c r="O93" s="32">
        <v>113.6</v>
      </c>
      <c r="P93" s="32">
        <v>171</v>
      </c>
      <c r="Q93" s="32">
        <v>34.200000000000003</v>
      </c>
      <c r="R93" s="32">
        <v>1.83</v>
      </c>
      <c r="S93" s="31"/>
    </row>
    <row r="94" spans="1:19">
      <c r="A94" s="14"/>
      <c r="B94" s="23" t="s">
        <v>28</v>
      </c>
      <c r="C94" s="23"/>
      <c r="D94" s="14"/>
      <c r="E94" s="10"/>
      <c r="F94" s="7"/>
      <c r="G94" s="20">
        <f t="shared" ref="G94:R94" si="22">SUM(G93)</f>
        <v>6.67</v>
      </c>
      <c r="H94" s="20">
        <f t="shared" si="22"/>
        <v>8.5399999999999991</v>
      </c>
      <c r="I94" s="20">
        <f t="shared" si="22"/>
        <v>41.95</v>
      </c>
      <c r="J94" s="20">
        <f t="shared" si="22"/>
        <v>272</v>
      </c>
      <c r="K94" s="37">
        <f t="shared" si="22"/>
        <v>0.108</v>
      </c>
      <c r="L94" s="37">
        <f t="shared" si="22"/>
        <v>0.74</v>
      </c>
      <c r="M94" s="37">
        <f t="shared" si="22"/>
        <v>42.34</v>
      </c>
      <c r="N94" s="37">
        <f t="shared" si="22"/>
        <v>0.59</v>
      </c>
      <c r="O94" s="37">
        <f t="shared" si="22"/>
        <v>113.6</v>
      </c>
      <c r="P94" s="37">
        <f t="shared" si="22"/>
        <v>171</v>
      </c>
      <c r="Q94" s="37">
        <f t="shared" si="22"/>
        <v>34.200000000000003</v>
      </c>
      <c r="R94" s="37">
        <f t="shared" si="22"/>
        <v>1.83</v>
      </c>
    </row>
    <row r="95" spans="1:19" s="33" customFormat="1" ht="16.5" customHeight="1">
      <c r="F95" s="11"/>
      <c r="G95" s="12"/>
      <c r="H95" s="12"/>
      <c r="I95" s="12"/>
      <c r="J95" s="12"/>
      <c r="K95" s="34"/>
      <c r="L95" s="34"/>
      <c r="M95" s="34"/>
      <c r="N95" s="34"/>
      <c r="O95" s="34"/>
      <c r="P95" s="34"/>
      <c r="Q95" s="34"/>
      <c r="R95" s="34"/>
      <c r="S95" s="31"/>
    </row>
    <row r="96" spans="1:19" s="33" customFormat="1">
      <c r="A96" s="64" t="s">
        <v>73</v>
      </c>
      <c r="B96" s="64"/>
      <c r="C96" s="64"/>
      <c r="D96" s="64"/>
      <c r="E96" s="10">
        <v>200</v>
      </c>
      <c r="F96" s="43"/>
      <c r="G96" s="11">
        <v>0.1</v>
      </c>
      <c r="H96" s="11">
        <v>0</v>
      </c>
      <c r="I96" s="11">
        <v>30.8</v>
      </c>
      <c r="J96" s="11">
        <v>124</v>
      </c>
      <c r="K96" s="32">
        <f>SUM(K95)</f>
        <v>0</v>
      </c>
      <c r="L96" s="32">
        <f>SUM(L95)</f>
        <v>0</v>
      </c>
      <c r="M96" s="32"/>
      <c r="N96" s="32">
        <f>SUM(N95)</f>
        <v>0</v>
      </c>
      <c r="O96" s="32">
        <f>SUM(O95)</f>
        <v>0</v>
      </c>
      <c r="P96" s="32">
        <f>SUM(P95)</f>
        <v>0</v>
      </c>
      <c r="Q96" s="32">
        <f>SUM(Q95)</f>
        <v>0</v>
      </c>
      <c r="R96" s="32">
        <f>SUM(R95)</f>
        <v>0</v>
      </c>
      <c r="S96" s="31"/>
    </row>
    <row r="97" spans="1:19" s="33" customFormat="1">
      <c r="A97" s="59"/>
      <c r="B97" s="59"/>
      <c r="C97" s="59"/>
      <c r="D97" s="59"/>
      <c r="E97" s="10"/>
      <c r="F97" s="43"/>
      <c r="G97" s="7">
        <f>G96</f>
        <v>0.1</v>
      </c>
      <c r="H97" s="7">
        <f t="shared" ref="H97:R97" si="23">H96</f>
        <v>0</v>
      </c>
      <c r="I97" s="7">
        <f t="shared" si="23"/>
        <v>30.8</v>
      </c>
      <c r="J97" s="7">
        <f t="shared" si="23"/>
        <v>124</v>
      </c>
      <c r="K97" s="7">
        <f t="shared" si="23"/>
        <v>0</v>
      </c>
      <c r="L97" s="7">
        <f t="shared" si="23"/>
        <v>0</v>
      </c>
      <c r="M97" s="7">
        <f t="shared" si="23"/>
        <v>0</v>
      </c>
      <c r="N97" s="7">
        <f t="shared" si="23"/>
        <v>0</v>
      </c>
      <c r="O97" s="7">
        <f t="shared" si="23"/>
        <v>0</v>
      </c>
      <c r="P97" s="7">
        <f t="shared" si="23"/>
        <v>0</v>
      </c>
      <c r="Q97" s="7">
        <f t="shared" si="23"/>
        <v>0</v>
      </c>
      <c r="R97" s="7">
        <f t="shared" si="23"/>
        <v>0</v>
      </c>
      <c r="S97" s="31"/>
    </row>
    <row r="98" spans="1:19">
      <c r="A98" s="14" t="s">
        <v>5</v>
      </c>
      <c r="B98" s="14"/>
      <c r="C98" s="14"/>
      <c r="D98" s="14"/>
      <c r="E98" s="10" t="s">
        <v>84</v>
      </c>
      <c r="F98" s="11"/>
      <c r="G98" s="12">
        <v>2.9</v>
      </c>
      <c r="H98" s="12">
        <v>0.8</v>
      </c>
      <c r="I98" s="12">
        <v>17</v>
      </c>
      <c r="J98" s="12">
        <v>90</v>
      </c>
      <c r="K98" s="34">
        <v>0.04</v>
      </c>
      <c r="L98" s="34"/>
      <c r="M98" s="34"/>
      <c r="N98" s="34">
        <v>0.4</v>
      </c>
      <c r="O98" s="34">
        <v>8.6999999999999993</v>
      </c>
      <c r="P98" s="34">
        <v>34.1</v>
      </c>
      <c r="Q98" s="34">
        <v>9.1</v>
      </c>
      <c r="R98" s="34">
        <v>0.52</v>
      </c>
    </row>
    <row r="99" spans="1:19">
      <c r="A99" s="14"/>
      <c r="B99" s="14"/>
      <c r="C99" s="14"/>
      <c r="D99" s="14"/>
      <c r="E99" s="10"/>
      <c r="F99" s="11"/>
      <c r="G99" s="20">
        <f>G98</f>
        <v>2.9</v>
      </c>
      <c r="H99" s="20">
        <f t="shared" ref="H99:R99" si="24">H98</f>
        <v>0.8</v>
      </c>
      <c r="I99" s="20">
        <f t="shared" si="24"/>
        <v>17</v>
      </c>
      <c r="J99" s="20">
        <f t="shared" si="24"/>
        <v>90</v>
      </c>
      <c r="K99" s="20">
        <f t="shared" si="24"/>
        <v>0.04</v>
      </c>
      <c r="L99" s="20">
        <f t="shared" si="24"/>
        <v>0</v>
      </c>
      <c r="M99" s="20">
        <f t="shared" si="24"/>
        <v>0</v>
      </c>
      <c r="N99" s="20">
        <f t="shared" si="24"/>
        <v>0.4</v>
      </c>
      <c r="O99" s="20">
        <f t="shared" si="24"/>
        <v>8.6999999999999993</v>
      </c>
      <c r="P99" s="20">
        <f t="shared" si="24"/>
        <v>34.1</v>
      </c>
      <c r="Q99" s="20">
        <f t="shared" si="24"/>
        <v>9.1</v>
      </c>
      <c r="R99" s="20">
        <f t="shared" si="24"/>
        <v>0.52</v>
      </c>
    </row>
    <row r="100" spans="1:19">
      <c r="A100" s="14"/>
      <c r="B100" s="14"/>
      <c r="C100" s="14"/>
      <c r="D100" s="4"/>
      <c r="E100" s="6" t="s">
        <v>6</v>
      </c>
      <c r="F100" s="7"/>
      <c r="G100" s="20">
        <f t="shared" ref="G100:R100" si="25">G99+G97+G94+G91+G86+G83</f>
        <v>37.99</v>
      </c>
      <c r="H100" s="20">
        <f t="shared" si="25"/>
        <v>37.785333333333334</v>
      </c>
      <c r="I100" s="20">
        <f t="shared" si="25"/>
        <v>131.03333333333333</v>
      </c>
      <c r="J100" s="20">
        <f t="shared" si="25"/>
        <v>1028.5933333333332</v>
      </c>
      <c r="K100" s="20">
        <f t="shared" si="25"/>
        <v>8.1446666666666676</v>
      </c>
      <c r="L100" s="20">
        <f t="shared" si="25"/>
        <v>14.463333333333333</v>
      </c>
      <c r="M100" s="20">
        <f t="shared" si="25"/>
        <v>131.18966666666665</v>
      </c>
      <c r="N100" s="20">
        <f t="shared" si="25"/>
        <v>2.2200000000000002</v>
      </c>
      <c r="O100" s="20">
        <f t="shared" si="25"/>
        <v>313.72666666666669</v>
      </c>
      <c r="P100" s="20">
        <f t="shared" si="25"/>
        <v>425.94100000000003</v>
      </c>
      <c r="Q100" s="20">
        <f t="shared" si="25"/>
        <v>93.031999999999996</v>
      </c>
      <c r="R100" s="20">
        <f t="shared" si="25"/>
        <v>4.9816666666666674</v>
      </c>
    </row>
    <row r="101" spans="1:19">
      <c r="A101" s="14"/>
      <c r="B101" s="14"/>
      <c r="C101" s="14"/>
      <c r="D101" s="4"/>
      <c r="E101" s="6"/>
      <c r="F101" s="7"/>
      <c r="G101" s="20"/>
      <c r="H101" s="20"/>
      <c r="I101" s="20"/>
      <c r="J101" s="50">
        <f>J100*60%/1627.8</f>
        <v>0.37913502887332595</v>
      </c>
      <c r="K101" s="20"/>
      <c r="L101" s="20"/>
      <c r="M101" s="20"/>
      <c r="N101" s="20"/>
      <c r="O101" s="20"/>
      <c r="P101" s="20"/>
      <c r="Q101" s="20"/>
      <c r="R101" s="20"/>
    </row>
    <row r="102" spans="1:19">
      <c r="A102" s="14"/>
      <c r="B102" s="14"/>
      <c r="C102" s="14"/>
      <c r="D102" s="4"/>
      <c r="E102" s="6"/>
      <c r="F102" s="7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</row>
    <row r="103" spans="1:19">
      <c r="A103" s="14"/>
      <c r="B103" s="14"/>
      <c r="C103" s="14"/>
      <c r="D103" s="4"/>
      <c r="E103" s="6"/>
      <c r="F103" s="7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</row>
    <row r="104" spans="1:19">
      <c r="A104" s="29" t="s">
        <v>37</v>
      </c>
      <c r="B104" s="23"/>
      <c r="C104" s="23"/>
      <c r="D104" s="14"/>
      <c r="E104" s="10"/>
      <c r="F104" s="10"/>
      <c r="G104" s="3"/>
      <c r="H104" s="3"/>
      <c r="I104" s="3"/>
      <c r="J104" s="3"/>
    </row>
    <row r="105" spans="1:19">
      <c r="A105" s="14"/>
      <c r="B105" s="23" t="s">
        <v>87</v>
      </c>
      <c r="C105" s="14"/>
      <c r="D105" s="14"/>
      <c r="E105" s="6"/>
      <c r="F105" s="6"/>
      <c r="G105" s="22"/>
      <c r="H105" s="22"/>
      <c r="I105" s="22"/>
      <c r="J105" s="22"/>
    </row>
    <row r="106" spans="1:19" s="33" customFormat="1">
      <c r="A106" s="68" t="s">
        <v>74</v>
      </c>
      <c r="B106" s="68"/>
      <c r="C106" s="68"/>
      <c r="D106" s="68"/>
      <c r="E106" s="10">
        <v>50</v>
      </c>
      <c r="F106" s="10"/>
      <c r="G106" s="1">
        <v>4.3</v>
      </c>
      <c r="H106" s="1">
        <v>2.88</v>
      </c>
      <c r="I106" s="1">
        <v>6.2</v>
      </c>
      <c r="J106" s="1">
        <v>60</v>
      </c>
      <c r="K106" s="11">
        <v>0.01</v>
      </c>
      <c r="L106" s="11">
        <v>0.11</v>
      </c>
      <c r="M106" s="11"/>
      <c r="N106" s="11">
        <v>0.06</v>
      </c>
      <c r="O106" s="11">
        <v>150</v>
      </c>
      <c r="P106" s="11">
        <v>90</v>
      </c>
      <c r="Q106" s="11">
        <v>8.25</v>
      </c>
      <c r="R106" s="11">
        <v>0.11</v>
      </c>
    </row>
    <row r="107" spans="1:19" s="33" customFormat="1">
      <c r="A107" s="5" t="s">
        <v>22</v>
      </c>
      <c r="E107" s="10">
        <v>100</v>
      </c>
      <c r="F107" s="11"/>
      <c r="G107" s="12">
        <v>0.4</v>
      </c>
      <c r="H107" s="12">
        <v>0.4</v>
      </c>
      <c r="I107" s="12">
        <v>9.8000000000000007</v>
      </c>
      <c r="J107" s="12">
        <v>47</v>
      </c>
      <c r="K107" s="34">
        <v>0.03</v>
      </c>
      <c r="L107" s="34">
        <v>10</v>
      </c>
      <c r="M107" s="34"/>
      <c r="N107" s="34">
        <v>0.2</v>
      </c>
      <c r="O107" s="34">
        <v>16</v>
      </c>
      <c r="P107" s="34">
        <v>11</v>
      </c>
      <c r="Q107" s="34">
        <v>9</v>
      </c>
      <c r="R107" s="34">
        <v>2.2000000000000002</v>
      </c>
      <c r="S107" s="31"/>
    </row>
    <row r="108" spans="1:19" s="33" customFormat="1" ht="17.25" customHeight="1">
      <c r="A108" s="64" t="s">
        <v>75</v>
      </c>
      <c r="B108" s="64"/>
      <c r="C108" s="64"/>
      <c r="D108" s="64"/>
      <c r="E108" s="10">
        <v>100</v>
      </c>
      <c r="F108" s="35"/>
      <c r="G108" s="11">
        <v>1.9</v>
      </c>
      <c r="H108" s="11">
        <v>0.3</v>
      </c>
      <c r="I108" s="11">
        <v>30.7</v>
      </c>
      <c r="J108" s="11">
        <v>136</v>
      </c>
      <c r="K108" s="11">
        <v>0.06</v>
      </c>
      <c r="L108" s="11"/>
      <c r="M108" s="11">
        <v>5</v>
      </c>
      <c r="N108" s="11">
        <v>0.6</v>
      </c>
      <c r="O108" s="11">
        <v>34</v>
      </c>
      <c r="P108" s="11">
        <v>52</v>
      </c>
      <c r="Q108" s="11">
        <v>9</v>
      </c>
      <c r="R108" s="11">
        <v>0.6</v>
      </c>
      <c r="S108" s="31"/>
    </row>
    <row r="109" spans="1:19" ht="10.5" customHeight="1">
      <c r="A109" s="66"/>
      <c r="B109" s="66"/>
      <c r="C109" s="66"/>
      <c r="D109" s="66"/>
      <c r="E109" s="10"/>
      <c r="F109" s="11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9">
      <c r="A110" s="14"/>
      <c r="E110" s="10"/>
      <c r="F110" s="7"/>
      <c r="G110" s="20">
        <f>SUM(G107:G109)/3</f>
        <v>0.76666666666666661</v>
      </c>
      <c r="H110" s="20">
        <f t="shared" ref="H110:R110" si="26">SUM(H107:H109)/3</f>
        <v>0.23333333333333331</v>
      </c>
      <c r="I110" s="20">
        <f t="shared" si="26"/>
        <v>13.5</v>
      </c>
      <c r="J110" s="20">
        <f t="shared" si="26"/>
        <v>61</v>
      </c>
      <c r="K110" s="20">
        <f t="shared" si="26"/>
        <v>0.03</v>
      </c>
      <c r="L110" s="20">
        <f t="shared" si="26"/>
        <v>3.3333333333333335</v>
      </c>
      <c r="M110" s="20">
        <f t="shared" si="26"/>
        <v>1.6666666666666667</v>
      </c>
      <c r="N110" s="20">
        <f t="shared" si="26"/>
        <v>0.26666666666666666</v>
      </c>
      <c r="O110" s="20">
        <f t="shared" si="26"/>
        <v>16.666666666666668</v>
      </c>
      <c r="P110" s="20">
        <f t="shared" si="26"/>
        <v>21</v>
      </c>
      <c r="Q110" s="20">
        <f t="shared" si="26"/>
        <v>6</v>
      </c>
      <c r="R110" s="20">
        <f t="shared" si="26"/>
        <v>0.93333333333333346</v>
      </c>
    </row>
    <row r="111" spans="1:19">
      <c r="A111" s="14"/>
      <c r="B111" s="23" t="s">
        <v>23</v>
      </c>
      <c r="C111" s="14"/>
      <c r="D111" s="14"/>
      <c r="E111" s="10"/>
      <c r="F111" s="11"/>
      <c r="G111" s="12"/>
      <c r="H111" s="12"/>
      <c r="I111" s="12"/>
      <c r="J111" s="12"/>
      <c r="K111" s="34"/>
      <c r="L111" s="34"/>
      <c r="M111" s="34"/>
      <c r="N111" s="34"/>
      <c r="O111" s="34"/>
      <c r="P111" s="34"/>
      <c r="Q111" s="34"/>
      <c r="R111" s="34"/>
    </row>
    <row r="112" spans="1:19" s="14" customFormat="1">
      <c r="A112" s="14" t="s">
        <v>76</v>
      </c>
      <c r="E112" s="3">
        <v>250</v>
      </c>
      <c r="F112" s="12"/>
      <c r="G112" s="44">
        <v>3.55</v>
      </c>
      <c r="H112" s="44">
        <v>4.59</v>
      </c>
      <c r="I112" s="44">
        <v>18.79</v>
      </c>
      <c r="J112" s="44">
        <v>144</v>
      </c>
      <c r="K112" s="45">
        <v>0.11</v>
      </c>
      <c r="L112" s="45">
        <v>5.75</v>
      </c>
      <c r="M112" s="45">
        <v>21.05</v>
      </c>
      <c r="N112" s="45">
        <v>1.62</v>
      </c>
      <c r="O112" s="45">
        <v>33.4</v>
      </c>
      <c r="P112" s="45">
        <v>72.22</v>
      </c>
      <c r="Q112" s="45">
        <v>25.35</v>
      </c>
      <c r="R112" s="45">
        <v>1.17</v>
      </c>
    </row>
    <row r="113" spans="1:19">
      <c r="A113" s="14"/>
      <c r="E113" s="10"/>
      <c r="F113" s="7"/>
      <c r="G113" s="20">
        <f>G112</f>
        <v>3.55</v>
      </c>
      <c r="H113" s="20">
        <f t="shared" ref="H113:R113" si="27">H112</f>
        <v>4.59</v>
      </c>
      <c r="I113" s="20">
        <f t="shared" si="27"/>
        <v>18.79</v>
      </c>
      <c r="J113" s="20">
        <f t="shared" si="27"/>
        <v>144</v>
      </c>
      <c r="K113" s="20">
        <f t="shared" si="27"/>
        <v>0.11</v>
      </c>
      <c r="L113" s="20">
        <f t="shared" si="27"/>
        <v>5.75</v>
      </c>
      <c r="M113" s="20">
        <f t="shared" si="27"/>
        <v>21.05</v>
      </c>
      <c r="N113" s="20">
        <f t="shared" si="27"/>
        <v>1.62</v>
      </c>
      <c r="O113" s="20">
        <f t="shared" si="27"/>
        <v>33.4</v>
      </c>
      <c r="P113" s="20">
        <f t="shared" si="27"/>
        <v>72.22</v>
      </c>
      <c r="Q113" s="20">
        <f t="shared" si="27"/>
        <v>25.35</v>
      </c>
      <c r="R113" s="20">
        <f t="shared" si="27"/>
        <v>1.17</v>
      </c>
    </row>
    <row r="114" spans="1:19">
      <c r="A114" s="14"/>
      <c r="E114" s="10"/>
      <c r="F114" s="7"/>
      <c r="G114" s="20"/>
      <c r="H114" s="20"/>
      <c r="I114" s="20"/>
      <c r="J114" s="20"/>
      <c r="K114" s="34"/>
      <c r="L114" s="34"/>
      <c r="M114" s="34"/>
      <c r="N114" s="34"/>
      <c r="O114" s="34"/>
      <c r="P114" s="34"/>
      <c r="Q114" s="34"/>
      <c r="R114" s="34"/>
    </row>
    <row r="115" spans="1:19">
      <c r="A115" s="23"/>
      <c r="B115" s="23" t="s">
        <v>26</v>
      </c>
      <c r="C115" s="23"/>
      <c r="D115" s="23"/>
      <c r="E115" s="6"/>
      <c r="F115" s="7"/>
      <c r="G115" s="20"/>
      <c r="H115" s="20"/>
      <c r="I115" s="20"/>
      <c r="J115" s="20"/>
      <c r="K115" s="34"/>
      <c r="L115" s="34"/>
      <c r="M115" s="34"/>
      <c r="N115" s="34"/>
      <c r="O115" s="34"/>
      <c r="P115" s="34"/>
      <c r="Q115" s="34"/>
      <c r="R115" s="34"/>
    </row>
    <row r="116" spans="1:19" s="5" customFormat="1" ht="20.25" customHeight="1">
      <c r="A116" s="14" t="s">
        <v>71</v>
      </c>
      <c r="B116" s="14"/>
      <c r="C116" s="14"/>
      <c r="D116" s="14"/>
      <c r="E116" s="10">
        <v>250</v>
      </c>
      <c r="F116" s="62"/>
      <c r="G116" s="11">
        <v>15.64</v>
      </c>
      <c r="H116" s="11">
        <v>22.9</v>
      </c>
      <c r="I116" s="11">
        <v>23.3</v>
      </c>
      <c r="J116" s="11">
        <v>364</v>
      </c>
      <c r="K116" s="11">
        <v>0.11</v>
      </c>
      <c r="L116" s="11">
        <v>2.83</v>
      </c>
      <c r="M116" s="11">
        <v>33.299999999999997</v>
      </c>
      <c r="N116" s="11">
        <v>3.55</v>
      </c>
      <c r="O116" s="11">
        <v>22.2</v>
      </c>
      <c r="P116" s="11">
        <v>175.5</v>
      </c>
      <c r="Q116" s="11">
        <v>40.299999999999997</v>
      </c>
      <c r="R116" s="11">
        <v>2.67</v>
      </c>
      <c r="S116" s="9"/>
    </row>
    <row r="117" spans="1:19" s="33" customFormat="1" ht="16.5" customHeight="1">
      <c r="A117" s="9" t="s">
        <v>52</v>
      </c>
      <c r="B117" s="31"/>
      <c r="C117" s="31"/>
      <c r="D117" s="31"/>
      <c r="E117" s="8" t="s">
        <v>51</v>
      </c>
      <c r="F117" s="11"/>
      <c r="G117" s="11">
        <v>15</v>
      </c>
      <c r="H117" s="11">
        <v>9</v>
      </c>
      <c r="I117" s="11">
        <v>24.2</v>
      </c>
      <c r="J117" s="11">
        <v>239.3</v>
      </c>
      <c r="K117" s="32">
        <v>0.20499999999999999</v>
      </c>
      <c r="L117" s="32">
        <v>19.5</v>
      </c>
      <c r="M117" s="32">
        <v>103.7</v>
      </c>
      <c r="N117" s="32">
        <v>3.11</v>
      </c>
      <c r="O117" s="32">
        <v>47.95</v>
      </c>
      <c r="P117" s="32">
        <v>189.5</v>
      </c>
      <c r="Q117" s="32">
        <v>58</v>
      </c>
      <c r="R117" s="32">
        <v>2.9</v>
      </c>
      <c r="S117" s="31"/>
    </row>
    <row r="118" spans="1:19" s="33" customFormat="1" ht="16.5" customHeight="1">
      <c r="A118" s="67" t="s">
        <v>77</v>
      </c>
      <c r="B118" s="67"/>
      <c r="C118" s="67"/>
      <c r="D118" s="67"/>
      <c r="E118" s="27">
        <v>80</v>
      </c>
      <c r="F118" s="35"/>
      <c r="G118" s="11">
        <v>17.940000000000001</v>
      </c>
      <c r="H118" s="11">
        <v>6.41</v>
      </c>
      <c r="I118" s="11">
        <v>5.15</v>
      </c>
      <c r="J118" s="11">
        <v>151</v>
      </c>
      <c r="K118" s="11">
        <v>0.06</v>
      </c>
      <c r="L118" s="11">
        <v>0.64</v>
      </c>
      <c r="M118" s="11">
        <v>32</v>
      </c>
      <c r="N118" s="11">
        <v>1.44</v>
      </c>
      <c r="O118" s="11">
        <v>46.4</v>
      </c>
      <c r="P118" s="11">
        <v>86.4</v>
      </c>
      <c r="Q118" s="11">
        <v>24</v>
      </c>
      <c r="R118" s="11">
        <v>1.44</v>
      </c>
      <c r="S118" s="31"/>
    </row>
    <row r="119" spans="1:19">
      <c r="A119" s="14"/>
      <c r="E119" s="10"/>
      <c r="F119" s="11"/>
      <c r="G119" s="20">
        <f>(G116+G117+G118)/3</f>
        <v>16.193333333333332</v>
      </c>
      <c r="H119" s="20">
        <f t="shared" ref="H119:R119" si="28">(H116+H117+H118)/3</f>
        <v>12.770000000000001</v>
      </c>
      <c r="I119" s="20">
        <f t="shared" si="28"/>
        <v>17.55</v>
      </c>
      <c r="J119" s="20">
        <f t="shared" si="28"/>
        <v>251.43333333333331</v>
      </c>
      <c r="K119" s="20">
        <f t="shared" si="28"/>
        <v>0.125</v>
      </c>
      <c r="L119" s="20">
        <f t="shared" si="28"/>
        <v>7.6566666666666663</v>
      </c>
      <c r="M119" s="20">
        <f t="shared" si="28"/>
        <v>56.333333333333336</v>
      </c>
      <c r="N119" s="20">
        <f t="shared" si="28"/>
        <v>2.6999999999999997</v>
      </c>
      <c r="O119" s="20">
        <f t="shared" si="28"/>
        <v>38.85</v>
      </c>
      <c r="P119" s="20">
        <f t="shared" si="28"/>
        <v>150.46666666666667</v>
      </c>
      <c r="Q119" s="20">
        <f t="shared" si="28"/>
        <v>40.766666666666666</v>
      </c>
      <c r="R119" s="20">
        <f t="shared" si="28"/>
        <v>2.3366666666666664</v>
      </c>
    </row>
    <row r="120" spans="1:19">
      <c r="A120" s="14"/>
      <c r="E120" s="10"/>
      <c r="F120" s="7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</row>
    <row r="121" spans="1:19">
      <c r="A121" s="14"/>
      <c r="B121" s="23" t="s">
        <v>27</v>
      </c>
      <c r="C121" s="23"/>
      <c r="D121" s="14"/>
      <c r="E121" s="10"/>
      <c r="F121" s="11"/>
      <c r="G121" s="20"/>
      <c r="H121" s="20"/>
      <c r="I121" s="20"/>
      <c r="J121" s="20"/>
      <c r="K121" s="34"/>
      <c r="L121" s="34"/>
      <c r="M121" s="34"/>
      <c r="N121" s="34"/>
      <c r="O121" s="34"/>
      <c r="P121" s="34"/>
      <c r="Q121" s="34"/>
      <c r="R121" s="34"/>
    </row>
    <row r="122" spans="1:19" s="31" customFormat="1" ht="17.25" customHeight="1">
      <c r="A122" s="9" t="s">
        <v>89</v>
      </c>
      <c r="E122" s="8" t="s">
        <v>60</v>
      </c>
      <c r="F122" s="11"/>
      <c r="G122" s="11">
        <v>19.13</v>
      </c>
      <c r="H122" s="11">
        <v>10.050000000000001</v>
      </c>
      <c r="I122" s="11">
        <v>38.130000000000003</v>
      </c>
      <c r="J122" s="11">
        <v>326.89999999999998</v>
      </c>
      <c r="K122" s="32">
        <v>0.59</v>
      </c>
      <c r="L122" s="32">
        <v>5.0759999999999996</v>
      </c>
      <c r="M122" s="32">
        <v>71.42</v>
      </c>
      <c r="N122" s="32">
        <v>36.1</v>
      </c>
      <c r="O122" s="32">
        <v>166.3</v>
      </c>
      <c r="P122" s="32">
        <v>297.7</v>
      </c>
      <c r="Q122" s="32">
        <v>131.6</v>
      </c>
      <c r="R122" s="32">
        <v>6.37</v>
      </c>
    </row>
    <row r="123" spans="1:19">
      <c r="A123" s="14"/>
      <c r="B123" s="14"/>
      <c r="C123" s="14"/>
      <c r="D123" s="14"/>
      <c r="E123" s="10"/>
      <c r="F123" s="7"/>
      <c r="G123" s="20">
        <f t="shared" ref="G123:R123" si="29">SUM(G122)</f>
        <v>19.13</v>
      </c>
      <c r="H123" s="20">
        <f t="shared" si="29"/>
        <v>10.050000000000001</v>
      </c>
      <c r="I123" s="20">
        <f t="shared" si="29"/>
        <v>38.130000000000003</v>
      </c>
      <c r="J123" s="20">
        <f t="shared" si="29"/>
        <v>326.89999999999998</v>
      </c>
      <c r="K123" s="37">
        <f t="shared" si="29"/>
        <v>0.59</v>
      </c>
      <c r="L123" s="37">
        <f t="shared" si="29"/>
        <v>5.0759999999999996</v>
      </c>
      <c r="M123" s="37">
        <f t="shared" si="29"/>
        <v>71.42</v>
      </c>
      <c r="N123" s="37">
        <f t="shared" si="29"/>
        <v>36.1</v>
      </c>
      <c r="O123" s="37">
        <f t="shared" si="29"/>
        <v>166.3</v>
      </c>
      <c r="P123" s="37">
        <f t="shared" si="29"/>
        <v>297.7</v>
      </c>
      <c r="Q123" s="37">
        <f t="shared" si="29"/>
        <v>131.6</v>
      </c>
      <c r="R123" s="37">
        <f t="shared" si="29"/>
        <v>6.37</v>
      </c>
    </row>
    <row r="124" spans="1:19" ht="15" customHeight="1">
      <c r="A124" s="14"/>
      <c r="B124" s="23" t="s">
        <v>28</v>
      </c>
      <c r="C124" s="23"/>
      <c r="D124" s="14"/>
      <c r="E124" s="10"/>
      <c r="F124" s="10"/>
      <c r="G124" s="12"/>
      <c r="H124" s="12"/>
      <c r="I124" s="12"/>
      <c r="J124" s="12"/>
      <c r="K124" s="34"/>
      <c r="L124" s="34"/>
      <c r="M124" s="34"/>
      <c r="N124" s="34"/>
      <c r="O124" s="34"/>
      <c r="P124" s="34"/>
      <c r="Q124" s="34"/>
      <c r="R124" s="34"/>
    </row>
    <row r="125" spans="1:19" s="33" customFormat="1" ht="15" customHeight="1">
      <c r="A125" s="64" t="s">
        <v>53</v>
      </c>
      <c r="B125" s="64"/>
      <c r="C125" s="64"/>
      <c r="D125" s="64"/>
      <c r="E125" s="10">
        <v>200</v>
      </c>
      <c r="F125" s="11"/>
      <c r="G125" s="12">
        <v>1.2</v>
      </c>
      <c r="H125" s="12">
        <v>0</v>
      </c>
      <c r="I125" s="12">
        <v>31.6</v>
      </c>
      <c r="J125" s="12">
        <v>126</v>
      </c>
      <c r="K125" s="12">
        <v>0.02</v>
      </c>
      <c r="L125" s="12">
        <v>0.8</v>
      </c>
      <c r="M125" s="34"/>
      <c r="N125" s="12">
        <v>1.1000000000000001</v>
      </c>
      <c r="O125" s="12">
        <v>32.6</v>
      </c>
      <c r="P125" s="12">
        <v>29.2</v>
      </c>
      <c r="Q125" s="12">
        <v>21</v>
      </c>
      <c r="R125" s="12">
        <v>1.2</v>
      </c>
      <c r="S125" s="31"/>
    </row>
    <row r="126" spans="1:19">
      <c r="A126" s="14"/>
      <c r="B126" s="14"/>
      <c r="C126" s="14"/>
      <c r="D126" s="14"/>
      <c r="E126" s="10"/>
      <c r="F126" s="7"/>
      <c r="G126" s="20">
        <f>SUM(G125)</f>
        <v>1.2</v>
      </c>
      <c r="H126" s="20"/>
      <c r="I126" s="20">
        <f>SUM(I125)</f>
        <v>31.6</v>
      </c>
      <c r="J126" s="20">
        <f>SUM(J125)</f>
        <v>126</v>
      </c>
      <c r="K126" s="37">
        <f>SUM(K125)</f>
        <v>0.02</v>
      </c>
      <c r="L126" s="37">
        <f>SUM(L125)</f>
        <v>0.8</v>
      </c>
      <c r="M126" s="37"/>
      <c r="N126" s="37">
        <f>SUM(N125)</f>
        <v>1.1000000000000001</v>
      </c>
      <c r="O126" s="37">
        <f>SUM(O125)</f>
        <v>32.6</v>
      </c>
      <c r="P126" s="37">
        <f>SUM(P125)</f>
        <v>29.2</v>
      </c>
      <c r="Q126" s="37">
        <f>SUM(Q125)</f>
        <v>21</v>
      </c>
      <c r="R126" s="37">
        <f>SUM(R125)</f>
        <v>1.2</v>
      </c>
    </row>
    <row r="127" spans="1:19">
      <c r="A127" s="14" t="s">
        <v>5</v>
      </c>
      <c r="B127" s="14"/>
      <c r="C127" s="14"/>
      <c r="D127" s="14"/>
      <c r="E127" s="10" t="s">
        <v>84</v>
      </c>
      <c r="F127" s="11"/>
      <c r="G127" s="12">
        <v>2.9</v>
      </c>
      <c r="H127" s="12">
        <v>0.8</v>
      </c>
      <c r="I127" s="12">
        <v>17</v>
      </c>
      <c r="J127" s="12">
        <v>90</v>
      </c>
      <c r="K127" s="34">
        <v>0.04</v>
      </c>
      <c r="L127" s="34"/>
      <c r="M127" s="34"/>
      <c r="N127" s="34">
        <v>0.4</v>
      </c>
      <c r="O127" s="34">
        <v>8.6999999999999993</v>
      </c>
      <c r="P127" s="34">
        <v>34.1</v>
      </c>
      <c r="Q127" s="34">
        <v>9.1</v>
      </c>
      <c r="R127" s="34">
        <v>0.52</v>
      </c>
    </row>
    <row r="128" spans="1:19">
      <c r="A128" s="14"/>
      <c r="B128" s="14"/>
      <c r="C128" s="14"/>
      <c r="D128" s="14"/>
      <c r="E128" s="10"/>
      <c r="F128" s="11"/>
      <c r="G128" s="20">
        <f>G127</f>
        <v>2.9</v>
      </c>
      <c r="H128" s="20">
        <f t="shared" ref="H128:R128" si="30">H127</f>
        <v>0.8</v>
      </c>
      <c r="I128" s="20">
        <f t="shared" si="30"/>
        <v>17</v>
      </c>
      <c r="J128" s="20">
        <f t="shared" si="30"/>
        <v>90</v>
      </c>
      <c r="K128" s="20">
        <f t="shared" si="30"/>
        <v>0.04</v>
      </c>
      <c r="L128" s="20">
        <f t="shared" si="30"/>
        <v>0</v>
      </c>
      <c r="M128" s="20">
        <f t="shared" si="30"/>
        <v>0</v>
      </c>
      <c r="N128" s="20">
        <f t="shared" si="30"/>
        <v>0.4</v>
      </c>
      <c r="O128" s="20">
        <f t="shared" si="30"/>
        <v>8.6999999999999993</v>
      </c>
      <c r="P128" s="20">
        <f t="shared" si="30"/>
        <v>34.1</v>
      </c>
      <c r="Q128" s="20">
        <f t="shared" si="30"/>
        <v>9.1</v>
      </c>
      <c r="R128" s="20">
        <f t="shared" si="30"/>
        <v>0.52</v>
      </c>
    </row>
    <row r="129" spans="1:19">
      <c r="A129" s="14"/>
      <c r="B129" s="14"/>
      <c r="C129" s="14"/>
      <c r="D129" s="4"/>
      <c r="E129" s="6" t="s">
        <v>6</v>
      </c>
      <c r="F129" s="7"/>
      <c r="G129" s="20">
        <f>G128+G126+G123+G119+G113+G110</f>
        <v>43.739999999999995</v>
      </c>
      <c r="H129" s="20">
        <f t="shared" ref="H129:R129" si="31">H128+H126+H123+H119+H113+H110</f>
        <v>28.443333333333339</v>
      </c>
      <c r="I129" s="20">
        <f t="shared" si="31"/>
        <v>136.57</v>
      </c>
      <c r="J129" s="20">
        <f t="shared" si="31"/>
        <v>999.33333333333326</v>
      </c>
      <c r="K129" s="20">
        <f t="shared" si="31"/>
        <v>0.91499999999999992</v>
      </c>
      <c r="L129" s="20">
        <f t="shared" si="31"/>
        <v>22.615999999999996</v>
      </c>
      <c r="M129" s="20">
        <f t="shared" si="31"/>
        <v>150.47</v>
      </c>
      <c r="N129" s="20">
        <f t="shared" si="31"/>
        <v>42.186666666666667</v>
      </c>
      <c r="O129" s="20">
        <f t="shared" si="31"/>
        <v>296.51666666666671</v>
      </c>
      <c r="P129" s="20">
        <f t="shared" si="31"/>
        <v>604.68666666666672</v>
      </c>
      <c r="Q129" s="20">
        <f t="shared" si="31"/>
        <v>233.81666666666663</v>
      </c>
      <c r="R129" s="20">
        <f t="shared" si="31"/>
        <v>12.53</v>
      </c>
    </row>
    <row r="130" spans="1:19">
      <c r="A130" s="14"/>
      <c r="B130" s="23"/>
      <c r="C130" s="14"/>
      <c r="D130" s="4"/>
      <c r="E130" s="10"/>
      <c r="F130" s="10"/>
      <c r="G130" s="3"/>
      <c r="H130" s="3"/>
      <c r="I130" s="3"/>
      <c r="J130" s="50">
        <f>J129*60%/1627.8</f>
        <v>0.36834992013760898</v>
      </c>
    </row>
    <row r="133" spans="1:19">
      <c r="A133" s="14"/>
      <c r="B133" s="14"/>
      <c r="C133" s="14"/>
      <c r="D133" s="14"/>
      <c r="E133" s="10"/>
      <c r="F133" s="7"/>
      <c r="G133" s="22"/>
      <c r="H133" s="22"/>
      <c r="I133" s="22"/>
      <c r="J133" s="22"/>
    </row>
    <row r="134" spans="1:19">
      <c r="A134" s="29" t="s">
        <v>38</v>
      </c>
      <c r="B134" s="23"/>
      <c r="C134" s="23"/>
      <c r="D134" s="14"/>
      <c r="E134" s="10"/>
      <c r="F134" s="10"/>
      <c r="G134" s="3"/>
      <c r="H134" s="22"/>
      <c r="I134" s="22"/>
      <c r="J134" s="22"/>
    </row>
    <row r="135" spans="1:19">
      <c r="A135" s="14"/>
      <c r="B135" s="23" t="s">
        <v>88</v>
      </c>
      <c r="C135" s="14"/>
      <c r="D135" s="14"/>
      <c r="E135" s="6"/>
      <c r="F135" s="6"/>
      <c r="G135" s="22"/>
      <c r="H135" s="22"/>
      <c r="I135" s="22"/>
      <c r="J135" s="22"/>
    </row>
    <row r="136" spans="1:19" s="31" customFormat="1" ht="18.75" customHeight="1">
      <c r="A136" s="67" t="s">
        <v>29</v>
      </c>
      <c r="B136" s="67"/>
      <c r="C136" s="67"/>
      <c r="D136" s="67"/>
      <c r="E136" s="10" t="s">
        <v>13</v>
      </c>
      <c r="G136" s="10"/>
      <c r="H136" s="11">
        <v>0.59</v>
      </c>
      <c r="I136" s="11">
        <v>6.1</v>
      </c>
      <c r="J136" s="11">
        <v>2.04</v>
      </c>
      <c r="K136" s="32">
        <v>67</v>
      </c>
      <c r="L136" s="27">
        <v>1.2E-2</v>
      </c>
      <c r="M136" s="32">
        <v>3.87</v>
      </c>
      <c r="N136" s="32">
        <v>0.06</v>
      </c>
      <c r="O136" s="32">
        <v>0.09</v>
      </c>
      <c r="P136" s="32">
        <v>11.7</v>
      </c>
      <c r="Q136" s="32">
        <v>11.4</v>
      </c>
      <c r="R136" s="32">
        <v>4.8</v>
      </c>
    </row>
    <row r="137" spans="1:19" s="33" customFormat="1">
      <c r="A137" s="68" t="s">
        <v>54</v>
      </c>
      <c r="B137" s="68"/>
      <c r="C137" s="68"/>
      <c r="D137" s="68"/>
      <c r="E137" s="10">
        <v>75</v>
      </c>
      <c r="F137" s="11"/>
      <c r="G137" s="13">
        <v>4.0999999999999996</v>
      </c>
      <c r="H137" s="13">
        <v>2.6</v>
      </c>
      <c r="I137" s="13">
        <v>31.3</v>
      </c>
      <c r="J137" s="13">
        <v>157</v>
      </c>
      <c r="K137" s="3">
        <v>0.08</v>
      </c>
      <c r="L137" s="3"/>
      <c r="M137" s="12">
        <v>13</v>
      </c>
      <c r="N137" s="12">
        <v>0.7</v>
      </c>
      <c r="O137" s="12">
        <v>13</v>
      </c>
      <c r="P137" s="12">
        <v>46</v>
      </c>
      <c r="Q137" s="12">
        <v>17</v>
      </c>
      <c r="R137" s="12">
        <v>1</v>
      </c>
      <c r="S137" s="31"/>
    </row>
    <row r="138" spans="1:19" s="33" customFormat="1">
      <c r="A138" s="5" t="s">
        <v>41</v>
      </c>
      <c r="B138" s="5"/>
      <c r="C138" s="5"/>
      <c r="D138" s="5"/>
      <c r="E138" s="10" t="s">
        <v>42</v>
      </c>
      <c r="F138" s="7"/>
      <c r="G138" s="12">
        <v>6.93</v>
      </c>
      <c r="H138" s="12">
        <v>11.65</v>
      </c>
      <c r="I138" s="12">
        <v>46.36</v>
      </c>
      <c r="J138" s="40">
        <v>323</v>
      </c>
      <c r="K138" s="34">
        <v>0.44</v>
      </c>
      <c r="L138" s="34">
        <v>2.7</v>
      </c>
      <c r="M138" s="34"/>
      <c r="N138" s="34">
        <v>0.5</v>
      </c>
      <c r="O138" s="34">
        <v>80.58</v>
      </c>
      <c r="P138" s="34">
        <v>70.5</v>
      </c>
      <c r="Q138" s="34">
        <v>226.75</v>
      </c>
      <c r="R138" s="34">
        <v>56.75</v>
      </c>
      <c r="S138" s="31"/>
    </row>
    <row r="139" spans="1:19">
      <c r="F139" s="46"/>
      <c r="G139" s="37">
        <f>SUM(G137:G138)/3</f>
        <v>3.6766666666666663</v>
      </c>
      <c r="H139" s="37">
        <f t="shared" ref="H139:R139" si="32">SUM(H137:H138)/3</f>
        <v>4.75</v>
      </c>
      <c r="I139" s="37">
        <f t="shared" si="32"/>
        <v>25.886666666666667</v>
      </c>
      <c r="J139" s="37">
        <f t="shared" si="32"/>
        <v>160</v>
      </c>
      <c r="K139" s="37">
        <f t="shared" si="32"/>
        <v>0.17333333333333334</v>
      </c>
      <c r="L139" s="37">
        <f t="shared" si="32"/>
        <v>0.9</v>
      </c>
      <c r="M139" s="37">
        <f t="shared" si="32"/>
        <v>4.333333333333333</v>
      </c>
      <c r="N139" s="37">
        <f t="shared" si="32"/>
        <v>0.39999999999999997</v>
      </c>
      <c r="O139" s="37">
        <f t="shared" si="32"/>
        <v>31.193333333333332</v>
      </c>
      <c r="P139" s="37">
        <f t="shared" si="32"/>
        <v>38.833333333333336</v>
      </c>
      <c r="Q139" s="37">
        <f t="shared" si="32"/>
        <v>81.25</v>
      </c>
      <c r="R139" s="37">
        <f t="shared" si="32"/>
        <v>19.25</v>
      </c>
    </row>
    <row r="140" spans="1:19">
      <c r="A140" s="14"/>
      <c r="B140" s="23" t="s">
        <v>23</v>
      </c>
      <c r="C140" s="14"/>
      <c r="D140" s="14"/>
      <c r="E140" s="10"/>
      <c r="F140" s="11"/>
      <c r="G140" s="3"/>
      <c r="H140" s="3"/>
      <c r="I140" s="3"/>
      <c r="J140" s="3"/>
      <c r="K140" s="34"/>
      <c r="L140" s="34"/>
      <c r="M140" s="34"/>
      <c r="N140" s="34"/>
      <c r="O140" s="34"/>
      <c r="P140" s="34"/>
      <c r="Q140" s="34"/>
      <c r="R140" s="34"/>
    </row>
    <row r="141" spans="1:19" s="5" customFormat="1">
      <c r="A141" s="65" t="s">
        <v>65</v>
      </c>
      <c r="B141" s="65"/>
      <c r="C141" s="65"/>
      <c r="D141" s="65"/>
      <c r="E141" s="51">
        <v>250</v>
      </c>
      <c r="F141" s="52"/>
      <c r="G141" s="53">
        <v>5.95</v>
      </c>
      <c r="H141" s="53">
        <v>8.48</v>
      </c>
      <c r="I141" s="53">
        <v>14.62</v>
      </c>
      <c r="J141" s="53">
        <v>171.6</v>
      </c>
      <c r="K141" s="53">
        <v>0.7</v>
      </c>
      <c r="L141" s="53">
        <v>5.75</v>
      </c>
      <c r="M141" s="53">
        <v>21.05</v>
      </c>
      <c r="N141" s="53">
        <v>1.61</v>
      </c>
      <c r="O141" s="53">
        <v>33.4</v>
      </c>
      <c r="P141" s="53">
        <v>72.12</v>
      </c>
      <c r="Q141" s="54">
        <v>25.35</v>
      </c>
      <c r="R141" s="55">
        <v>1.1599999999999999</v>
      </c>
      <c r="S141" s="9"/>
    </row>
    <row r="142" spans="1:19">
      <c r="A142" s="14"/>
      <c r="B142" s="14"/>
      <c r="C142" s="14"/>
      <c r="D142" s="14"/>
      <c r="E142" s="10"/>
      <c r="F142" s="7"/>
      <c r="G142" s="20">
        <f t="shared" ref="G142:J142" si="33">SUM(G141)</f>
        <v>5.95</v>
      </c>
      <c r="H142" s="20">
        <f t="shared" si="33"/>
        <v>8.48</v>
      </c>
      <c r="I142" s="20">
        <f t="shared" si="33"/>
        <v>14.62</v>
      </c>
      <c r="J142" s="20">
        <f t="shared" si="33"/>
        <v>171.6</v>
      </c>
      <c r="K142" s="37">
        <f t="shared" ref="K142:R142" si="34">SUM(K141)</f>
        <v>0.7</v>
      </c>
      <c r="L142" s="37">
        <f t="shared" si="34"/>
        <v>5.75</v>
      </c>
      <c r="M142" s="37">
        <f t="shared" si="34"/>
        <v>21.05</v>
      </c>
      <c r="N142" s="37">
        <f t="shared" si="34"/>
        <v>1.61</v>
      </c>
      <c r="O142" s="37">
        <f t="shared" si="34"/>
        <v>33.4</v>
      </c>
      <c r="P142" s="37">
        <f t="shared" si="34"/>
        <v>72.12</v>
      </c>
      <c r="Q142" s="37">
        <f t="shared" si="34"/>
        <v>25.35</v>
      </c>
      <c r="R142" s="37">
        <f t="shared" si="34"/>
        <v>1.1599999999999999</v>
      </c>
    </row>
    <row r="143" spans="1:19">
      <c r="A143" s="14"/>
      <c r="B143" s="23" t="s">
        <v>96</v>
      </c>
      <c r="C143" s="14"/>
      <c r="D143" s="14"/>
      <c r="E143" s="10"/>
      <c r="F143" s="7"/>
      <c r="G143" s="20"/>
      <c r="H143" s="20"/>
      <c r="I143" s="20"/>
      <c r="J143" s="41"/>
      <c r="K143" s="34"/>
      <c r="L143" s="34"/>
      <c r="M143" s="34"/>
      <c r="N143" s="34"/>
      <c r="O143" s="34"/>
      <c r="P143" s="34"/>
      <c r="Q143" s="34"/>
      <c r="R143" s="34"/>
    </row>
    <row r="144" spans="1:19" ht="16.5" customHeight="1">
      <c r="A144" s="14"/>
      <c r="B144" s="23"/>
      <c r="C144" s="14"/>
      <c r="D144" s="14"/>
      <c r="E144" s="10"/>
      <c r="F144" s="7"/>
      <c r="G144" s="20"/>
      <c r="H144" s="20"/>
      <c r="I144" s="20"/>
      <c r="J144" s="41"/>
      <c r="K144" s="34"/>
      <c r="L144" s="34"/>
      <c r="M144" s="34"/>
      <c r="N144" s="34"/>
      <c r="O144" s="34"/>
      <c r="P144" s="34"/>
      <c r="Q144" s="34"/>
      <c r="R144" s="34"/>
    </row>
    <row r="145" spans="1:19" s="33" customFormat="1">
      <c r="A145" s="21" t="s">
        <v>90</v>
      </c>
      <c r="E145" s="27" t="s">
        <v>55</v>
      </c>
      <c r="F145" s="11"/>
      <c r="G145" s="12">
        <v>9.4600000000000009</v>
      </c>
      <c r="H145" s="12">
        <v>10.3</v>
      </c>
      <c r="I145" s="12">
        <v>9.01</v>
      </c>
      <c r="J145" s="40">
        <v>154</v>
      </c>
      <c r="K145" s="34">
        <v>0.06</v>
      </c>
      <c r="L145" s="34">
        <v>0.27</v>
      </c>
      <c r="M145" s="34">
        <v>22.27</v>
      </c>
      <c r="N145" s="34">
        <v>0.48</v>
      </c>
      <c r="O145" s="34">
        <v>51.5</v>
      </c>
      <c r="P145" s="34">
        <v>118.58</v>
      </c>
      <c r="Q145" s="34">
        <v>21.64</v>
      </c>
      <c r="R145" s="34">
        <v>0.85</v>
      </c>
      <c r="S145" s="31"/>
    </row>
    <row r="146" spans="1:19" s="33" customFormat="1" ht="16.5" customHeight="1">
      <c r="A146" s="33" t="s">
        <v>56</v>
      </c>
      <c r="E146" s="27" t="s">
        <v>57</v>
      </c>
      <c r="F146" s="27"/>
      <c r="G146" s="34">
        <v>6.8</v>
      </c>
      <c r="H146" s="34">
        <v>6.8</v>
      </c>
      <c r="I146" s="34">
        <v>9.67</v>
      </c>
      <c r="J146" s="28">
        <v>145.47</v>
      </c>
      <c r="K146" s="34">
        <v>0.7</v>
      </c>
      <c r="L146" s="34">
        <v>0.56000000000000005</v>
      </c>
      <c r="M146" s="34">
        <v>7</v>
      </c>
      <c r="N146" s="28">
        <v>1.87</v>
      </c>
      <c r="O146" s="34">
        <v>23.8</v>
      </c>
      <c r="P146" s="34">
        <v>117.6</v>
      </c>
      <c r="Q146" s="34">
        <v>17.5</v>
      </c>
      <c r="R146" s="34">
        <v>0.49</v>
      </c>
      <c r="S146" s="31"/>
    </row>
    <row r="147" spans="1:19" s="5" customFormat="1" ht="19.5" customHeight="1">
      <c r="A147" s="5" t="s">
        <v>95</v>
      </c>
      <c r="E147" s="10">
        <v>100</v>
      </c>
      <c r="F147" s="2"/>
      <c r="G147" s="56">
        <v>15.6</v>
      </c>
      <c r="H147" s="56">
        <v>7.8</v>
      </c>
      <c r="I147" s="56">
        <v>24.31</v>
      </c>
      <c r="J147" s="56">
        <v>178.2</v>
      </c>
      <c r="K147" s="56">
        <v>0.5</v>
      </c>
      <c r="L147" s="56">
        <v>2.4</v>
      </c>
      <c r="M147" s="56">
        <v>12.8</v>
      </c>
      <c r="N147" s="56">
        <v>0.19</v>
      </c>
      <c r="O147" s="56">
        <v>5.4</v>
      </c>
      <c r="P147" s="56">
        <v>41.3</v>
      </c>
      <c r="Q147" s="56">
        <v>19.079999999999998</v>
      </c>
      <c r="R147" s="56">
        <v>0.43</v>
      </c>
      <c r="S147" s="57"/>
    </row>
    <row r="148" spans="1:19">
      <c r="A148" s="14"/>
      <c r="B148" s="14"/>
      <c r="C148" s="14"/>
      <c r="D148" s="14"/>
      <c r="E148" s="10"/>
      <c r="F148" s="7"/>
      <c r="G148" s="20">
        <f>(G145+G146+G147)/3</f>
        <v>10.62</v>
      </c>
      <c r="H148" s="20">
        <f t="shared" ref="H148:R148" si="35">(H145+H146+H147)/3</f>
        <v>8.3000000000000007</v>
      </c>
      <c r="I148" s="20">
        <f t="shared" si="35"/>
        <v>14.329999999999998</v>
      </c>
      <c r="J148" s="20">
        <f t="shared" si="35"/>
        <v>159.22333333333333</v>
      </c>
      <c r="K148" s="20">
        <f t="shared" si="35"/>
        <v>0.42</v>
      </c>
      <c r="L148" s="20">
        <f t="shared" si="35"/>
        <v>1.0766666666666667</v>
      </c>
      <c r="M148" s="20">
        <f t="shared" si="35"/>
        <v>14.023333333333333</v>
      </c>
      <c r="N148" s="20">
        <f t="shared" si="35"/>
        <v>0.84666666666666668</v>
      </c>
      <c r="O148" s="20">
        <f t="shared" si="35"/>
        <v>26.900000000000002</v>
      </c>
      <c r="P148" s="20">
        <f t="shared" si="35"/>
        <v>92.493333333333339</v>
      </c>
      <c r="Q148" s="20">
        <f t="shared" si="35"/>
        <v>19.406666666666666</v>
      </c>
      <c r="R148" s="20">
        <f t="shared" si="35"/>
        <v>0.59</v>
      </c>
    </row>
    <row r="149" spans="1:19" ht="23.25" customHeight="1">
      <c r="A149" s="14"/>
      <c r="B149" s="23" t="s">
        <v>27</v>
      </c>
      <c r="C149" s="14"/>
      <c r="D149" s="14"/>
      <c r="F149" s="7"/>
      <c r="G149" s="20"/>
      <c r="H149" s="20"/>
      <c r="I149" s="20"/>
      <c r="J149" s="41"/>
      <c r="K149" s="34"/>
      <c r="L149" s="34"/>
      <c r="M149" s="34"/>
      <c r="N149" s="34"/>
      <c r="O149" s="34"/>
      <c r="P149" s="34"/>
      <c r="Q149" s="34"/>
      <c r="R149" s="34"/>
    </row>
    <row r="150" spans="1:19" s="33" customFormat="1">
      <c r="A150" s="9" t="s">
        <v>91</v>
      </c>
      <c r="B150" s="9"/>
      <c r="C150" s="9"/>
      <c r="D150" s="9"/>
      <c r="E150" s="10" t="s">
        <v>72</v>
      </c>
      <c r="F150" s="11"/>
      <c r="G150" s="10">
        <v>9.07</v>
      </c>
      <c r="H150" s="10">
        <v>5.55</v>
      </c>
      <c r="I150" s="10">
        <v>43.06</v>
      </c>
      <c r="J150" s="11">
        <v>257</v>
      </c>
      <c r="K150" s="32">
        <v>0.51</v>
      </c>
      <c r="L150" s="32">
        <v>4.87</v>
      </c>
      <c r="M150" s="32">
        <v>35.130000000000003</v>
      </c>
      <c r="N150" s="32">
        <v>1.25</v>
      </c>
      <c r="O150" s="32">
        <v>159.61000000000001</v>
      </c>
      <c r="P150" s="32">
        <v>285.22000000000003</v>
      </c>
      <c r="Q150" s="32">
        <v>126.37</v>
      </c>
      <c r="R150" s="32">
        <v>6.18</v>
      </c>
      <c r="S150" s="31"/>
    </row>
    <row r="151" spans="1:19">
      <c r="A151" s="14"/>
      <c r="B151" s="14"/>
      <c r="C151" s="14"/>
      <c r="D151" s="14"/>
      <c r="E151" s="10"/>
      <c r="F151" s="7"/>
      <c r="G151" s="20">
        <f t="shared" ref="G151:R151" si="36">SUM(G150)</f>
        <v>9.07</v>
      </c>
      <c r="H151" s="20">
        <f t="shared" si="36"/>
        <v>5.55</v>
      </c>
      <c r="I151" s="20">
        <f t="shared" si="36"/>
        <v>43.06</v>
      </c>
      <c r="J151" s="20">
        <f t="shared" si="36"/>
        <v>257</v>
      </c>
      <c r="K151" s="46">
        <f t="shared" si="36"/>
        <v>0.51</v>
      </c>
      <c r="L151" s="46">
        <f t="shared" si="36"/>
        <v>4.87</v>
      </c>
      <c r="M151" s="46">
        <f t="shared" si="36"/>
        <v>35.130000000000003</v>
      </c>
      <c r="N151" s="46">
        <f t="shared" si="36"/>
        <v>1.25</v>
      </c>
      <c r="O151" s="46">
        <f t="shared" si="36"/>
        <v>159.61000000000001</v>
      </c>
      <c r="P151" s="46">
        <f t="shared" si="36"/>
        <v>285.22000000000003</v>
      </c>
      <c r="Q151" s="46">
        <f t="shared" si="36"/>
        <v>126.37</v>
      </c>
      <c r="R151" s="46">
        <f t="shared" si="36"/>
        <v>6.18</v>
      </c>
    </row>
    <row r="152" spans="1:19" ht="27" customHeight="1">
      <c r="A152" s="14"/>
      <c r="B152" s="23" t="s">
        <v>82</v>
      </c>
      <c r="C152" s="23"/>
      <c r="D152" s="14"/>
      <c r="E152" s="10"/>
      <c r="F152" s="10"/>
      <c r="G152" s="3"/>
      <c r="H152" s="22"/>
      <c r="I152" s="22"/>
      <c r="J152" s="22"/>
      <c r="K152" s="34"/>
      <c r="L152" s="34"/>
      <c r="M152" s="34"/>
      <c r="N152" s="34"/>
      <c r="O152" s="34"/>
      <c r="P152" s="34"/>
      <c r="Q152" s="34"/>
      <c r="R152" s="34"/>
    </row>
    <row r="153" spans="1:19" s="33" customFormat="1" ht="33.75" customHeight="1">
      <c r="A153" s="63" t="s">
        <v>58</v>
      </c>
      <c r="B153" s="63"/>
      <c r="C153" s="63"/>
      <c r="D153" s="63"/>
      <c r="E153" s="2">
        <v>200</v>
      </c>
      <c r="F153" s="1"/>
      <c r="G153" s="47">
        <v>0.04</v>
      </c>
      <c r="H153" s="47">
        <v>0.03</v>
      </c>
      <c r="I153" s="47">
        <v>28.08</v>
      </c>
      <c r="J153" s="47">
        <v>114.6</v>
      </c>
      <c r="K153" s="48">
        <v>0.02</v>
      </c>
      <c r="L153" s="48">
        <v>26</v>
      </c>
      <c r="M153" s="48"/>
      <c r="N153" s="48">
        <v>0.4</v>
      </c>
      <c r="O153" s="48">
        <v>18</v>
      </c>
      <c r="P153" s="48">
        <v>18</v>
      </c>
      <c r="Q153" s="48">
        <v>12</v>
      </c>
      <c r="R153" s="48">
        <v>0.8</v>
      </c>
      <c r="S153" s="31"/>
    </row>
    <row r="154" spans="1:19" s="33" customFormat="1">
      <c r="A154" s="64" t="s">
        <v>69</v>
      </c>
      <c r="B154" s="64"/>
      <c r="C154" s="64"/>
      <c r="D154" s="64"/>
      <c r="E154" s="10" t="s">
        <v>32</v>
      </c>
      <c r="F154" s="11"/>
      <c r="G154" s="3">
        <v>0.46</v>
      </c>
      <c r="H154" s="3">
        <v>0.02</v>
      </c>
      <c r="I154" s="3">
        <v>16.25</v>
      </c>
      <c r="J154" s="3">
        <v>67</v>
      </c>
      <c r="K154" s="34"/>
      <c r="L154" s="34"/>
      <c r="M154" s="34"/>
      <c r="N154" s="34"/>
      <c r="O154" s="34">
        <v>0.4</v>
      </c>
      <c r="P154" s="34"/>
      <c r="Q154" s="34"/>
      <c r="R154" s="34">
        <v>0.4</v>
      </c>
      <c r="S154" s="31"/>
    </row>
    <row r="155" spans="1:19" s="33" customFormat="1">
      <c r="A155" s="9"/>
      <c r="B155" s="9"/>
      <c r="C155" s="9"/>
      <c r="D155" s="9"/>
      <c r="E155" s="10"/>
      <c r="F155" s="11"/>
      <c r="G155" s="6">
        <f>SUM(G153:G154)/2</f>
        <v>0.25</v>
      </c>
      <c r="H155" s="6">
        <f t="shared" ref="H155:R155" si="37">SUM(H153:H154)/2</f>
        <v>2.5000000000000001E-2</v>
      </c>
      <c r="I155" s="7">
        <f t="shared" si="37"/>
        <v>22.164999999999999</v>
      </c>
      <c r="J155" s="6">
        <f t="shared" si="37"/>
        <v>90.8</v>
      </c>
      <c r="K155" s="6">
        <f t="shared" si="37"/>
        <v>0.01</v>
      </c>
      <c r="L155" s="7">
        <f t="shared" si="37"/>
        <v>13</v>
      </c>
      <c r="M155" s="7">
        <f t="shared" si="37"/>
        <v>0</v>
      </c>
      <c r="N155" s="7">
        <f t="shared" si="37"/>
        <v>0.2</v>
      </c>
      <c r="O155" s="7">
        <f t="shared" si="37"/>
        <v>9.1999999999999993</v>
      </c>
      <c r="P155" s="7">
        <f t="shared" si="37"/>
        <v>9</v>
      </c>
      <c r="Q155" s="7">
        <f t="shared" si="37"/>
        <v>6</v>
      </c>
      <c r="R155" s="7">
        <f t="shared" si="37"/>
        <v>0.60000000000000009</v>
      </c>
      <c r="S155" s="31"/>
    </row>
    <row r="156" spans="1:19">
      <c r="A156" s="14" t="s">
        <v>5</v>
      </c>
      <c r="B156" s="14"/>
      <c r="C156" s="14"/>
      <c r="D156" s="14"/>
      <c r="E156" s="10" t="s">
        <v>84</v>
      </c>
      <c r="F156" s="11"/>
      <c r="G156" s="12">
        <v>2.9</v>
      </c>
      <c r="H156" s="12">
        <v>0.8</v>
      </c>
      <c r="I156" s="12">
        <v>17</v>
      </c>
      <c r="J156" s="12">
        <v>90</v>
      </c>
      <c r="K156" s="34">
        <v>0.04</v>
      </c>
      <c r="L156" s="34"/>
      <c r="M156" s="34"/>
      <c r="N156" s="34">
        <v>0.4</v>
      </c>
      <c r="O156" s="34">
        <v>8.6999999999999993</v>
      </c>
      <c r="P156" s="34">
        <v>34.1</v>
      </c>
      <c r="Q156" s="34">
        <v>9.1</v>
      </c>
      <c r="R156" s="34">
        <v>0.52</v>
      </c>
    </row>
    <row r="157" spans="1:19">
      <c r="A157" s="14"/>
      <c r="B157" s="14"/>
      <c r="C157" s="14"/>
      <c r="D157" s="14"/>
      <c r="E157" s="10"/>
      <c r="F157" s="11"/>
      <c r="G157" s="20">
        <f>G156</f>
        <v>2.9</v>
      </c>
      <c r="H157" s="20">
        <f t="shared" ref="H157:R157" si="38">H156</f>
        <v>0.8</v>
      </c>
      <c r="I157" s="20">
        <f t="shared" si="38"/>
        <v>17</v>
      </c>
      <c r="J157" s="20">
        <f t="shared" si="38"/>
        <v>90</v>
      </c>
      <c r="K157" s="22">
        <f t="shared" si="38"/>
        <v>0.04</v>
      </c>
      <c r="L157" s="20">
        <f t="shared" si="38"/>
        <v>0</v>
      </c>
      <c r="M157" s="20">
        <f t="shared" si="38"/>
        <v>0</v>
      </c>
      <c r="N157" s="20">
        <f t="shared" si="38"/>
        <v>0.4</v>
      </c>
      <c r="O157" s="20">
        <f t="shared" si="38"/>
        <v>8.6999999999999993</v>
      </c>
      <c r="P157" s="20">
        <f t="shared" si="38"/>
        <v>34.1</v>
      </c>
      <c r="Q157" s="20">
        <f t="shared" si="38"/>
        <v>9.1</v>
      </c>
      <c r="R157" s="22">
        <f t="shared" si="38"/>
        <v>0.52</v>
      </c>
    </row>
    <row r="158" spans="1:19">
      <c r="D158" s="4"/>
      <c r="E158" s="6" t="s">
        <v>6</v>
      </c>
      <c r="F158" s="7"/>
      <c r="G158" s="20">
        <f>G157+G155+G151+G148+G142+G139</f>
        <v>32.466666666666669</v>
      </c>
      <c r="H158" s="20">
        <f t="shared" ref="H158:R158" si="39">H157+H155+H151+H148+H142+H139</f>
        <v>27.905000000000001</v>
      </c>
      <c r="I158" s="20">
        <f t="shared" si="39"/>
        <v>137.06166666666667</v>
      </c>
      <c r="J158" s="20">
        <f t="shared" si="39"/>
        <v>928.62333333333333</v>
      </c>
      <c r="K158" s="20">
        <f t="shared" si="39"/>
        <v>1.8533333333333333</v>
      </c>
      <c r="L158" s="20">
        <f t="shared" si="39"/>
        <v>25.596666666666668</v>
      </c>
      <c r="M158" s="20">
        <f t="shared" si="39"/>
        <v>74.536666666666662</v>
      </c>
      <c r="N158" s="20">
        <f t="shared" si="39"/>
        <v>4.706666666666667</v>
      </c>
      <c r="O158" s="20">
        <f t="shared" si="39"/>
        <v>269.00333333333339</v>
      </c>
      <c r="P158" s="20">
        <f t="shared" si="39"/>
        <v>531.76666666666677</v>
      </c>
      <c r="Q158" s="20">
        <f t="shared" si="39"/>
        <v>267.47666666666669</v>
      </c>
      <c r="R158" s="20">
        <f t="shared" si="39"/>
        <v>28.299999999999997</v>
      </c>
    </row>
    <row r="159" spans="1:19">
      <c r="D159" s="4"/>
      <c r="E159" s="6"/>
      <c r="F159" s="7"/>
      <c r="G159" s="20"/>
      <c r="H159" s="20"/>
      <c r="I159" s="49"/>
      <c r="J159" s="50">
        <f>J158*60%/1627.8</f>
        <v>0.34228652168571078</v>
      </c>
    </row>
    <row r="160" spans="1:19">
      <c r="A160" s="14"/>
      <c r="B160" s="14"/>
      <c r="C160" s="14"/>
      <c r="D160" s="14"/>
      <c r="E160" s="10"/>
      <c r="F160" s="7"/>
      <c r="G160" s="20"/>
      <c r="H160" s="20"/>
      <c r="I160" s="20"/>
      <c r="J160" s="41"/>
    </row>
    <row r="161" spans="1:19">
      <c r="A161" s="24"/>
      <c r="B161" s="24"/>
      <c r="C161" s="24"/>
      <c r="D161" s="24"/>
      <c r="E161" s="10"/>
      <c r="F161" s="10"/>
      <c r="G161" s="3"/>
      <c r="H161" s="3"/>
      <c r="I161" s="12"/>
      <c r="J161" s="40"/>
      <c r="S161" s="26"/>
    </row>
    <row r="162" spans="1:19">
      <c r="A162" s="14"/>
      <c r="B162" s="14"/>
      <c r="C162" s="14"/>
      <c r="D162" s="14"/>
      <c r="E162" s="10"/>
      <c r="F162" s="32"/>
      <c r="G162" s="3"/>
      <c r="H162" s="3"/>
      <c r="I162" s="3"/>
      <c r="J162" s="3"/>
      <c r="S162" s="26"/>
    </row>
    <row r="163" spans="1:19">
      <c r="A163" s="14"/>
      <c r="B163" s="14"/>
      <c r="C163" s="14"/>
      <c r="D163" s="14"/>
      <c r="E163" s="10"/>
      <c r="F163" s="11"/>
      <c r="G163" s="3"/>
      <c r="H163" s="20"/>
      <c r="I163" s="20"/>
      <c r="J163" s="41"/>
      <c r="S163" s="26"/>
    </row>
  </sheetData>
  <mergeCells count="21">
    <mergeCell ref="A82:D82"/>
    <mergeCell ref="A106:D106"/>
    <mergeCell ref="A136:D136"/>
    <mergeCell ref="A1:R1"/>
    <mergeCell ref="A2:R2"/>
    <mergeCell ref="A3:J3"/>
    <mergeCell ref="A16:D16"/>
    <mergeCell ref="A8:D8"/>
    <mergeCell ref="A37:D37"/>
    <mergeCell ref="A19:D19"/>
    <mergeCell ref="A48:D48"/>
    <mergeCell ref="A40:D40"/>
    <mergeCell ref="A153:D153"/>
    <mergeCell ref="A154:D154"/>
    <mergeCell ref="A96:D96"/>
    <mergeCell ref="A141:D141"/>
    <mergeCell ref="A109:D109"/>
    <mergeCell ref="A125:D125"/>
    <mergeCell ref="A118:D118"/>
    <mergeCell ref="A108:D108"/>
    <mergeCell ref="A137:D137"/>
  </mergeCells>
  <pageMargins left="0.59055118110236227" right="0.39370078740157483" top="0.39370078740157483" bottom="0.39370078740157483" header="0.31496062992125984" footer="0.31496062992125984"/>
  <pageSetup paperSize="9" scale="57" fitToHeight="0" orientation="landscape" r:id="rId1"/>
  <rowBreaks count="2" manualBreakCount="2">
    <brk id="52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70 </vt:lpstr>
      <vt:lpstr>'70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2020-07-02T13:31:23Z</dcterms:modified>
</cp:coreProperties>
</file>